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 activeTab="1"/>
  </bookViews>
  <sheets>
    <sheet name="Поступл. и расх 2019" sheetId="3" r:id="rId1"/>
    <sheet name="Учредит.взносы 2019" sheetId="4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3"/>
  <c r="B532"/>
  <c r="I25" i="4" l="1"/>
  <c r="I24"/>
  <c r="I23"/>
  <c r="I22"/>
  <c r="I20"/>
  <c r="I19"/>
  <c r="I18"/>
  <c r="I17"/>
  <c r="I14"/>
  <c r="I13"/>
  <c r="I12"/>
  <c r="I11"/>
  <c r="I26" s="1"/>
  <c r="B10"/>
  <c r="B14" s="1"/>
  <c r="I31" i="3"/>
  <c r="I25"/>
  <c r="I19"/>
  <c r="I14"/>
  <c r="I12"/>
  <c r="I11" l="1"/>
  <c r="I27"/>
  <c r="I18"/>
  <c r="I32" s="1"/>
  <c r="B533" s="1"/>
</calcChain>
</file>

<file path=xl/sharedStrings.xml><?xml version="1.0" encoding="utf-8"?>
<sst xmlns="http://schemas.openxmlformats.org/spreadsheetml/2006/main" count="1114" uniqueCount="98">
  <si>
    <t>ИТОГО</t>
  </si>
  <si>
    <t>Итемиров Рустем Жанатович</t>
  </si>
  <si>
    <t>Благотворительная помощь</t>
  </si>
  <si>
    <t>Частные лица через KASPI BANK</t>
  </si>
  <si>
    <t>Частные пожертвования</t>
  </si>
  <si>
    <t>Частные лица через приложение/сайт</t>
  </si>
  <si>
    <t>ТОО SAM-Engineering</t>
  </si>
  <si>
    <t>Частные лица через Fopte Bank</t>
  </si>
  <si>
    <t>Частные лица через Сбербанк</t>
  </si>
  <si>
    <t>Частные лица через платформу birgemiz</t>
  </si>
  <si>
    <t>Нуржанов Даулет Утегенович</t>
  </si>
  <si>
    <t>Фонд «Samruk-Kazyna Trust»</t>
  </si>
  <si>
    <t>Тулеужанова Айгуль Абылмансуровна</t>
  </si>
  <si>
    <t>Филиал корпорации ЭКСОНМОБИЛ Казахстан ИНК</t>
  </si>
  <si>
    <t>АО "НУХ Холдинг "Байтерек"</t>
  </si>
  <si>
    <t>Благотворительная помощь на ремонт в РЦ Шымкент</t>
  </si>
  <si>
    <t>Канцелярские товары, одежда, игрушки</t>
  </si>
  <si>
    <t>Исабаева Айнур Нургалиевна</t>
  </si>
  <si>
    <t>АО ОТЛК ЕРА (КТЖ)</t>
  </si>
  <si>
    <t>Частные лица через Народный банк</t>
  </si>
  <si>
    <t>Досанов Мансур-Сойор</t>
  </si>
  <si>
    <t xml:space="preserve"> Мухамеджанов</t>
  </si>
  <si>
    <t>Ерембетов Азат</t>
  </si>
  <si>
    <t xml:space="preserve">Камалова Мухаббат Анваровна </t>
  </si>
  <si>
    <t>Школа QSI</t>
  </si>
  <si>
    <t xml:space="preserve">Благотворительная помощь </t>
  </si>
  <si>
    <t>Дипломатический Клуб Супруг Послов в Астане  "ASA"</t>
  </si>
  <si>
    <t xml:space="preserve"> Частные лица через приложение/сайт</t>
  </si>
  <si>
    <t>Камалова Мухаббат Анваровна</t>
  </si>
  <si>
    <t>итого</t>
  </si>
  <si>
    <t>Курсовая разница</t>
  </si>
  <si>
    <t>Переданы игрушки, канц товары  в РЦ "Қасиетті жол", РЦ "KzholShymkent", ЦРВ "Балапан"</t>
  </si>
  <si>
    <t>Услуги банка</t>
  </si>
  <si>
    <t>Прочие расходы</t>
  </si>
  <si>
    <t xml:space="preserve">Авиабилеты менторов на курсы Kinaesthetics в январе 2020г, и ИПН за иностранных граждан </t>
  </si>
  <si>
    <t>ПРОЕКТ "ШКОЛА МЕНТОРОВ"</t>
  </si>
  <si>
    <t xml:space="preserve">Проживание и питание  региональных детей "Kzhol Shymkent" </t>
  </si>
  <si>
    <t>Ельгундиева Райхан Гариффуллақызы</t>
  </si>
  <si>
    <t>ПРОЕКТ "ЗДОРОВЫЕ ДЕТИ", всего</t>
  </si>
  <si>
    <t>Сумма</t>
  </si>
  <si>
    <t>Статья расходов</t>
  </si>
  <si>
    <t>Жертвователь</t>
  </si>
  <si>
    <t>Назначение платежа</t>
  </si>
  <si>
    <t>Сумма, тенге</t>
  </si>
  <si>
    <t>Дата</t>
  </si>
  <si>
    <t>январь - декабрь  2019 года</t>
  </si>
  <si>
    <t>ОТЧЕТ о  пожертвованиях</t>
  </si>
  <si>
    <t>ОТЧЕТ об использовании благотворительной помощи</t>
  </si>
  <si>
    <t>Командировочные расходы</t>
  </si>
  <si>
    <t xml:space="preserve">Расходы на проезд </t>
  </si>
  <si>
    <t>Расходы на проведение мероприятий</t>
  </si>
  <si>
    <t>Канцелярские товары</t>
  </si>
  <si>
    <t>Обслуживание программы 1-С бухгалтерия</t>
  </si>
  <si>
    <t>Расходы на содержание оргтехники</t>
  </si>
  <si>
    <t>Расходы на проведение аудита финансовой деятельности за 2018 год</t>
  </si>
  <si>
    <t>Приобретение ТМЦ, ОС</t>
  </si>
  <si>
    <t>Банковские услуги</t>
  </si>
  <si>
    <t>Страхование ГПО работников</t>
  </si>
  <si>
    <t>Подписка на ИС Параграф</t>
  </si>
  <si>
    <t>Печатная продукция</t>
  </si>
  <si>
    <t>Услуга Hosting сайт</t>
  </si>
  <si>
    <t>Нурумбетова Ш.М.</t>
  </si>
  <si>
    <t>Почтовые расходы</t>
  </si>
  <si>
    <t>Закиева Д.Б.</t>
  </si>
  <si>
    <t>Налоги</t>
  </si>
  <si>
    <t>Еркинова А.Е.</t>
  </si>
  <si>
    <t>Заработная плата сотрудников Фонда</t>
  </si>
  <si>
    <t>Алимова Г.Г</t>
  </si>
  <si>
    <t>на административные расходы</t>
  </si>
  <si>
    <t>01.01.2019-29.12.2019</t>
  </si>
  <si>
    <t>АДМИНИСТРАТИВНЫЕ РАСХОДЫ НА СОДЕРЖАНИЕ ФОНДА</t>
  </si>
  <si>
    <t>ФИО</t>
  </si>
  <si>
    <t xml:space="preserve">ОТЧЕТ об использовании взносов учредителей </t>
  </si>
  <si>
    <t>ОТЧЕТ о поступлениях взносов учредителей</t>
  </si>
  <si>
    <t>от продажи книги "Кубический лабиринт" Нурлан Акбар через ИП Gold Estates</t>
  </si>
  <si>
    <t>Детский мир Астана Хан Шатыр</t>
  </si>
  <si>
    <t>Благотворительная помощь на приобретение подъемника в РЦ "Kzhol Shymkent"</t>
  </si>
  <si>
    <t>Расходы на реабилитацию детей в Реабилитационном центре "Қасиетті жол" г.Нур-Султан</t>
  </si>
  <si>
    <t>Проживание и питание  региональных детей "Қасиетті жол" г.Нур-Султан</t>
  </si>
  <si>
    <t>Расходы на реабилитацию детей в  Центре раннего вмешательства "Балапан" г.Нур-Султан</t>
  </si>
  <si>
    <t>Расходы на реабилитацию детей в Реабилитационном центре "Kzhol Shymkent"  г.Шымкент</t>
  </si>
  <si>
    <t>Кайратулы Нурхан</t>
  </si>
  <si>
    <t>Покупка медицинского  оборудования, прочих основных средств для РЦ "KzholShymkent"</t>
  </si>
  <si>
    <t>Оплата работы сметчика для ремонта в Реабилитационный центр  "Kzhol Shymkent"  г.Шымкент</t>
  </si>
  <si>
    <t>На реабилитацию Инкар Абитай</t>
  </si>
  <si>
    <t>Гульзада Ш. через Жумагалиеву Айкерим</t>
  </si>
  <si>
    <t>ИТОГО: 207 217 725,94 тенге</t>
  </si>
  <si>
    <t>ИТОГО:  315 307 303,64 тенге</t>
  </si>
  <si>
    <t>Семинар на тему "Оценка генерализованных движении по методу Прехтла", Криста Эйнспилер (Австрия)</t>
  </si>
  <si>
    <t>Семинар "Нейропсихологическая диагностика и коррекция", Шевцова Е.Е. (Россия)</t>
  </si>
  <si>
    <t>Семинар "Медико-социальная нейро-реабилитация детей c инвалидностью", проф.Исанова В.А. (Россия)</t>
  </si>
  <si>
    <t>Курс Kinaesthetics, курс наставничества 2 часть, по соглашению о спонсорстве от 05.07.2018г (Германия)</t>
  </si>
  <si>
    <t>Начальный курс  Kinaesthetics по соглашению о спонсорстве от 25.02.2019г (Германия)</t>
  </si>
  <si>
    <t>Курс по сторителлингу, Лилия Ким  в г. Алматы (Россия)</t>
  </si>
  <si>
    <t>Регистрационный взнос за участие на курсах по методу Прехтла в 2020 г</t>
  </si>
  <si>
    <t>Остаток денежных средств на всех счетах  на 01.01.2019 г.</t>
  </si>
  <si>
    <t>Остаток денежных средств  на всех счетах на 31.12.2019 г.</t>
  </si>
  <si>
    <t>* Остаток средств на начало 2019 года 1 057 441,74 тенге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</si>
</sst>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/>
    </xf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center"/>
    </xf>
    <xf numFmtId="4" fontId="0" fillId="0" borderId="1" xfId="0" applyNumberFormat="1" applyBorder="1" applyAlignment="1">
      <alignment horizontal="justify" vertical="center"/>
    </xf>
    <xf numFmtId="4" fontId="8" fillId="0" borderId="1" xfId="0" applyNumberFormat="1" applyFont="1" applyBorder="1"/>
    <xf numFmtId="4" fontId="9" fillId="0" borderId="1" xfId="0" applyNumberFormat="1" applyFont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justify" vertical="top"/>
    </xf>
    <xf numFmtId="4" fontId="7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14" fontId="7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right" vertical="top"/>
    </xf>
    <xf numFmtId="14" fontId="8" fillId="0" borderId="1" xfId="0" applyNumberFormat="1" applyFont="1" applyBorder="1" applyAlignment="1">
      <alignment horizontal="center"/>
    </xf>
    <xf numFmtId="4" fontId="0" fillId="2" borderId="1" xfId="0" applyNumberFormat="1" applyFill="1" applyBorder="1"/>
    <xf numFmtId="4" fontId="8" fillId="3" borderId="1" xfId="0" applyNumberFormat="1" applyFont="1" applyFill="1" applyBorder="1"/>
    <xf numFmtId="0" fontId="0" fillId="0" borderId="1" xfId="0" applyBorder="1"/>
    <xf numFmtId="4" fontId="1" fillId="4" borderId="1" xfId="0" applyNumberFormat="1" applyFont="1" applyFill="1" applyBorder="1"/>
    <xf numFmtId="4" fontId="8" fillId="3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justify" vertical="center"/>
    </xf>
    <xf numFmtId="4" fontId="6" fillId="2" borderId="1" xfId="0" applyNumberFormat="1" applyFont="1" applyFill="1" applyBorder="1"/>
    <xf numFmtId="2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2" fontId="0" fillId="0" borderId="0" xfId="0" applyNumberForma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3" fontId="0" fillId="0" borderId="0" xfId="0" applyNumberFormat="1" applyAlignment="1">
      <alignment horizontal="justify" vertical="center"/>
    </xf>
    <xf numFmtId="4" fontId="0" fillId="0" borderId="0" xfId="0" applyNumberFormat="1" applyAlignment="1">
      <alignment horizontal="left"/>
    </xf>
    <xf numFmtId="4" fontId="1" fillId="0" borderId="1" xfId="0" applyNumberFormat="1" applyFont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left"/>
    </xf>
    <xf numFmtId="4" fontId="1" fillId="0" borderId="0" xfId="0" applyNumberFormat="1" applyFont="1"/>
    <xf numFmtId="4" fontId="0" fillId="0" borderId="1" xfId="0" applyNumberFormat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1" fillId="2" borderId="1" xfId="0" applyFont="1" applyFill="1" applyBorder="1"/>
    <xf numFmtId="4" fontId="1" fillId="2" borderId="3" xfId="0" applyNumberFormat="1" applyFont="1" applyFill="1" applyBorder="1" applyAlignment="1">
      <alignment horizontal="left"/>
    </xf>
    <xf numFmtId="0" fontId="0" fillId="2" borderId="2" xfId="0" applyFill="1" applyBorder="1"/>
    <xf numFmtId="0" fontId="8" fillId="3" borderId="1" xfId="0" applyFont="1" applyFill="1" applyBorder="1" applyAlignment="1">
      <alignment horizontal="justify" vertical="center"/>
    </xf>
    <xf numFmtId="0" fontId="0" fillId="0" borderId="0" xfId="0"/>
    <xf numFmtId="4" fontId="1" fillId="2" borderId="1" xfId="0" applyNumberFormat="1" applyFont="1" applyFill="1" applyBorder="1"/>
    <xf numFmtId="4" fontId="0" fillId="0" borderId="1" xfId="0" applyNumberFormat="1" applyBorder="1"/>
    <xf numFmtId="0" fontId="0" fillId="0" borderId="1" xfId="0" applyBorder="1" applyAlignment="1">
      <alignment horizontal="justify" vertical="center"/>
    </xf>
    <xf numFmtId="4" fontId="8" fillId="0" borderId="1" xfId="0" applyNumberFormat="1" applyFont="1" applyFill="1" applyBorder="1"/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3" borderId="1" xfId="0" applyFont="1" applyFill="1" applyBorder="1" applyAlignment="1">
      <alignment horizontal="justify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1" fillId="2" borderId="1" xfId="0" applyNumberFormat="1" applyFont="1" applyFill="1" applyBorder="1"/>
    <xf numFmtId="4" fontId="0" fillId="0" borderId="1" xfId="0" applyNumberFormat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justify" vertical="center"/>
    </xf>
    <xf numFmtId="14" fontId="0" fillId="0" borderId="5" xfId="0" applyNumberFormat="1" applyBorder="1" applyAlignment="1">
      <alignment horizontal="justify" vertical="center"/>
    </xf>
    <xf numFmtId="14" fontId="0" fillId="0" borderId="6" xfId="0" applyNumberFormat="1" applyBorder="1" applyAlignment="1">
      <alignment horizontal="justify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9966"/>
      <color rgb="FF00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7"/>
  <sheetViews>
    <sheetView topLeftCell="A328" zoomScale="80" zoomScaleNormal="80" workbookViewId="0">
      <selection activeCell="C535" sqref="C535"/>
    </sheetView>
  </sheetViews>
  <sheetFormatPr defaultRowHeight="18" customHeight="1"/>
  <cols>
    <col min="1" max="1" width="15.42578125" style="5" customWidth="1"/>
    <col min="2" max="2" width="18.7109375" style="3" customWidth="1"/>
    <col min="3" max="3" width="31.28515625" style="4" customWidth="1"/>
    <col min="4" max="4" width="41.85546875" style="4" customWidth="1"/>
    <col min="5" max="5" width="4.28515625" style="59" customWidth="1"/>
    <col min="6" max="6" width="4.7109375" style="59" customWidth="1"/>
    <col min="7" max="7" width="44" style="59" customWidth="1"/>
    <col min="8" max="8" width="38.140625" style="59" customWidth="1"/>
    <col min="9" max="9" width="17.42578125" style="3" customWidth="1"/>
    <col min="10" max="10" width="14.5703125" style="2" customWidth="1"/>
    <col min="11" max="11" width="13.85546875" style="1" customWidth="1"/>
    <col min="12" max="16384" width="9.140625" style="59"/>
  </cols>
  <sheetData>
    <row r="1" spans="1:11" ht="18" customHeight="1">
      <c r="G1" s="79"/>
      <c r="J1" s="45"/>
      <c r="K1" s="42"/>
    </row>
    <row r="2" spans="1:11" ht="31.5" customHeight="1">
      <c r="G2" s="79"/>
      <c r="J2" s="45"/>
      <c r="K2" s="42"/>
    </row>
    <row r="3" spans="1:11" ht="18" hidden="1" customHeight="1">
      <c r="G3" s="79"/>
      <c r="J3" s="45"/>
      <c r="K3" s="42"/>
    </row>
    <row r="4" spans="1:11" ht="34.5" customHeight="1">
      <c r="C4" s="43" t="s">
        <v>46</v>
      </c>
      <c r="G4" s="79"/>
      <c r="H4" s="43" t="s">
        <v>47</v>
      </c>
      <c r="K4" s="42"/>
    </row>
    <row r="5" spans="1:11" ht="18" customHeight="1">
      <c r="C5" s="44" t="s">
        <v>45</v>
      </c>
      <c r="G5" s="79"/>
      <c r="H5" s="44" t="s">
        <v>45</v>
      </c>
      <c r="K5" s="42"/>
    </row>
    <row r="6" spans="1:11" ht="18" customHeight="1">
      <c r="G6" s="79"/>
      <c r="K6" s="42"/>
    </row>
    <row r="7" spans="1:11" ht="18" customHeight="1">
      <c r="C7" s="43"/>
      <c r="D7" s="43" t="s">
        <v>86</v>
      </c>
      <c r="G7" s="79"/>
      <c r="H7" s="43" t="s">
        <v>87</v>
      </c>
      <c r="K7" s="42"/>
    </row>
    <row r="8" spans="1:11" ht="18" customHeight="1">
      <c r="C8" s="41"/>
      <c r="D8" s="40"/>
      <c r="J8" s="39"/>
      <c r="K8" s="38"/>
    </row>
    <row r="9" spans="1:11" ht="18" customHeight="1">
      <c r="A9" s="10" t="s">
        <v>44</v>
      </c>
      <c r="B9" s="37" t="s">
        <v>43</v>
      </c>
      <c r="C9" s="36" t="s">
        <v>42</v>
      </c>
      <c r="D9" s="36" t="s">
        <v>41</v>
      </c>
      <c r="G9" s="80" t="s">
        <v>40</v>
      </c>
      <c r="H9" s="81"/>
      <c r="I9" s="82" t="s">
        <v>39</v>
      </c>
    </row>
    <row r="10" spans="1:11" ht="33" customHeight="1">
      <c r="A10" s="8"/>
      <c r="B10" s="7">
        <v>191623352.38</v>
      </c>
      <c r="C10" s="6" t="s">
        <v>95</v>
      </c>
      <c r="D10" s="6"/>
      <c r="G10" s="81"/>
      <c r="H10" s="81"/>
      <c r="I10" s="83"/>
    </row>
    <row r="11" spans="1:11" ht="17.25" customHeight="1">
      <c r="A11" s="27">
        <v>43468</v>
      </c>
      <c r="B11" s="14">
        <v>7985</v>
      </c>
      <c r="C11" s="12" t="s">
        <v>4</v>
      </c>
      <c r="D11" s="12" t="s">
        <v>27</v>
      </c>
      <c r="G11" s="84" t="s">
        <v>38</v>
      </c>
      <c r="H11" s="85"/>
      <c r="I11" s="31">
        <f>I12+I13+I14+I15+I16+I17</f>
        <v>297925988.18000001</v>
      </c>
      <c r="J11" s="35"/>
      <c r="K11" s="34"/>
    </row>
    <row r="12" spans="1:11" ht="41.25" customHeight="1">
      <c r="A12" s="27">
        <v>43469</v>
      </c>
      <c r="B12" s="14">
        <v>199280</v>
      </c>
      <c r="C12" s="12" t="s">
        <v>4</v>
      </c>
      <c r="D12" s="12" t="s">
        <v>27</v>
      </c>
      <c r="G12" s="86" t="s">
        <v>77</v>
      </c>
      <c r="H12" s="86"/>
      <c r="I12" s="14">
        <f>129580124.18+55800</f>
        <v>129635924.18000001</v>
      </c>
    </row>
    <row r="13" spans="1:11" ht="30" customHeight="1">
      <c r="A13" s="27">
        <v>43469</v>
      </c>
      <c r="B13" s="14">
        <v>9000</v>
      </c>
      <c r="C13" s="12" t="s">
        <v>4</v>
      </c>
      <c r="D13" s="12" t="s">
        <v>7</v>
      </c>
      <c r="G13" s="86" t="s">
        <v>78</v>
      </c>
      <c r="H13" s="86"/>
      <c r="I13" s="33">
        <v>10009700</v>
      </c>
    </row>
    <row r="14" spans="1:11" ht="31.5" customHeight="1">
      <c r="A14" s="27">
        <v>43473</v>
      </c>
      <c r="B14" s="14">
        <v>62622</v>
      </c>
      <c r="C14" s="12" t="s">
        <v>4</v>
      </c>
      <c r="D14" s="12" t="s">
        <v>27</v>
      </c>
      <c r="G14" s="75" t="s">
        <v>80</v>
      </c>
      <c r="H14" s="75"/>
      <c r="I14" s="29">
        <f>113711733-250000-I15</f>
        <v>94601575</v>
      </c>
    </row>
    <row r="15" spans="1:11" ht="30.75" customHeight="1">
      <c r="A15" s="27">
        <v>43473</v>
      </c>
      <c r="B15" s="14">
        <v>297000</v>
      </c>
      <c r="C15" s="12" t="s">
        <v>84</v>
      </c>
      <c r="D15" s="12" t="s">
        <v>37</v>
      </c>
      <c r="G15" s="76" t="s">
        <v>36</v>
      </c>
      <c r="H15" s="76"/>
      <c r="I15" s="32">
        <v>18860158</v>
      </c>
    </row>
    <row r="16" spans="1:11" ht="33" customHeight="1">
      <c r="A16" s="27">
        <v>43474</v>
      </c>
      <c r="B16" s="14">
        <v>3120</v>
      </c>
      <c r="C16" s="12" t="s">
        <v>4</v>
      </c>
      <c r="D16" s="12" t="s">
        <v>27</v>
      </c>
      <c r="G16" s="75" t="s">
        <v>79</v>
      </c>
      <c r="H16" s="75"/>
      <c r="I16" s="32">
        <v>44000631</v>
      </c>
    </row>
    <row r="17" spans="1:11" ht="28.5" customHeight="1">
      <c r="A17" s="27">
        <v>43475</v>
      </c>
      <c r="B17" s="14">
        <v>12762</v>
      </c>
      <c r="C17" s="12" t="s">
        <v>4</v>
      </c>
      <c r="D17" s="12" t="s">
        <v>27</v>
      </c>
      <c r="G17" s="64" t="s">
        <v>82</v>
      </c>
      <c r="H17" s="65"/>
      <c r="I17" s="29">
        <v>818000</v>
      </c>
      <c r="K17" s="3"/>
    </row>
    <row r="18" spans="1:11" ht="21" customHeight="1">
      <c r="A18" s="27">
        <v>43476</v>
      </c>
      <c r="B18" s="14">
        <v>17484</v>
      </c>
      <c r="C18" s="12" t="s">
        <v>4</v>
      </c>
      <c r="D18" s="12" t="s">
        <v>27</v>
      </c>
      <c r="G18" s="77" t="s">
        <v>35</v>
      </c>
      <c r="H18" s="78"/>
      <c r="I18" s="31">
        <f>I19+I20+I21+I22+I24+I26+I23+I25</f>
        <v>11291825.289999999</v>
      </c>
    </row>
    <row r="19" spans="1:11" ht="36.75" customHeight="1">
      <c r="A19" s="27">
        <v>43479</v>
      </c>
      <c r="B19" s="14">
        <v>1000</v>
      </c>
      <c r="C19" s="12" t="s">
        <v>4</v>
      </c>
      <c r="D19" s="62" t="s">
        <v>8</v>
      </c>
      <c r="G19" s="68" t="s">
        <v>91</v>
      </c>
      <c r="H19" s="68"/>
      <c r="I19" s="14">
        <f>4253373-454510-212750</f>
        <v>3586113</v>
      </c>
    </row>
    <row r="20" spans="1:11" ht="32.25" customHeight="1">
      <c r="A20" s="27">
        <v>43479</v>
      </c>
      <c r="B20" s="14">
        <v>25473</v>
      </c>
      <c r="C20" s="12" t="s">
        <v>4</v>
      </c>
      <c r="D20" s="12" t="s">
        <v>27</v>
      </c>
      <c r="G20" s="64" t="s">
        <v>92</v>
      </c>
      <c r="H20" s="65"/>
      <c r="I20" s="14">
        <v>3916026</v>
      </c>
    </row>
    <row r="21" spans="1:11" ht="29.25" customHeight="1">
      <c r="A21" s="27">
        <v>43480</v>
      </c>
      <c r="B21" s="14">
        <v>4597</v>
      </c>
      <c r="C21" s="12" t="s">
        <v>4</v>
      </c>
      <c r="D21" s="12" t="s">
        <v>27</v>
      </c>
      <c r="G21" s="99" t="s">
        <v>90</v>
      </c>
      <c r="H21" s="100"/>
      <c r="I21" s="14">
        <v>349682.5</v>
      </c>
    </row>
    <row r="22" spans="1:11" ht="33" customHeight="1">
      <c r="A22" s="27">
        <v>43481</v>
      </c>
      <c r="B22" s="14">
        <v>560</v>
      </c>
      <c r="C22" s="12" t="s">
        <v>4</v>
      </c>
      <c r="D22" s="12" t="s">
        <v>27</v>
      </c>
      <c r="G22" s="99" t="s">
        <v>88</v>
      </c>
      <c r="H22" s="100"/>
      <c r="I22" s="14">
        <v>436555.54</v>
      </c>
    </row>
    <row r="23" spans="1:11" ht="18" customHeight="1">
      <c r="A23" s="27">
        <v>43482</v>
      </c>
      <c r="B23" s="14">
        <v>2440</v>
      </c>
      <c r="C23" s="12" t="s">
        <v>4</v>
      </c>
      <c r="D23" s="12" t="s">
        <v>27</v>
      </c>
      <c r="G23" s="30" t="s">
        <v>89</v>
      </c>
      <c r="H23" s="30"/>
      <c r="I23" s="14">
        <v>1350473.84</v>
      </c>
    </row>
    <row r="24" spans="1:11" ht="18" customHeight="1">
      <c r="A24" s="27">
        <v>43483</v>
      </c>
      <c r="B24" s="14">
        <v>4880</v>
      </c>
      <c r="C24" s="12" t="s">
        <v>4</v>
      </c>
      <c r="D24" s="12" t="s">
        <v>27</v>
      </c>
      <c r="G24" s="68" t="s">
        <v>93</v>
      </c>
      <c r="H24" s="69"/>
      <c r="I24" s="14">
        <v>493238.41</v>
      </c>
    </row>
    <row r="25" spans="1:11" ht="27" customHeight="1">
      <c r="A25" s="27">
        <v>43486</v>
      </c>
      <c r="B25" s="14">
        <v>6770</v>
      </c>
      <c r="C25" s="12" t="s">
        <v>4</v>
      </c>
      <c r="D25" s="12" t="s">
        <v>27</v>
      </c>
      <c r="G25" s="64" t="s">
        <v>34</v>
      </c>
      <c r="H25" s="65"/>
      <c r="I25" s="14">
        <f>497484+124372</f>
        <v>621856</v>
      </c>
    </row>
    <row r="26" spans="1:11" ht="29.25" customHeight="1">
      <c r="A26" s="27">
        <v>43487</v>
      </c>
      <c r="B26" s="14">
        <v>980</v>
      </c>
      <c r="C26" s="12" t="s">
        <v>4</v>
      </c>
      <c r="D26" s="12" t="s">
        <v>27</v>
      </c>
      <c r="G26" s="70" t="s">
        <v>94</v>
      </c>
      <c r="H26" s="71"/>
      <c r="I26" s="14">
        <v>537880</v>
      </c>
    </row>
    <row r="27" spans="1:11" ht="35.25" customHeight="1">
      <c r="A27" s="27">
        <v>43487</v>
      </c>
      <c r="B27" s="14">
        <v>1000000</v>
      </c>
      <c r="C27" s="12" t="s">
        <v>2</v>
      </c>
      <c r="D27" s="62" t="s">
        <v>74</v>
      </c>
      <c r="G27" s="77" t="s">
        <v>33</v>
      </c>
      <c r="H27" s="101"/>
      <c r="I27" s="31">
        <f>SUM(I28:I30)+I31</f>
        <v>6089490.1700000009</v>
      </c>
    </row>
    <row r="28" spans="1:11" ht="33" customHeight="1">
      <c r="A28" s="27">
        <v>43488</v>
      </c>
      <c r="B28" s="14">
        <v>360</v>
      </c>
      <c r="C28" s="12" t="s">
        <v>4</v>
      </c>
      <c r="D28" s="12" t="s">
        <v>27</v>
      </c>
      <c r="G28" s="72" t="s">
        <v>83</v>
      </c>
      <c r="H28" s="72"/>
      <c r="I28" s="32">
        <v>250000</v>
      </c>
    </row>
    <row r="29" spans="1:11" ht="29.25" customHeight="1">
      <c r="A29" s="27">
        <v>43489</v>
      </c>
      <c r="B29" s="14">
        <v>1436.36</v>
      </c>
      <c r="C29" s="12" t="s">
        <v>4</v>
      </c>
      <c r="D29" s="12" t="s">
        <v>27</v>
      </c>
      <c r="G29" s="64" t="s">
        <v>31</v>
      </c>
      <c r="H29" s="65"/>
      <c r="I29" s="29">
        <v>4445414.87</v>
      </c>
    </row>
    <row r="30" spans="1:11" ht="18" customHeight="1">
      <c r="A30" s="27">
        <v>43490</v>
      </c>
      <c r="B30" s="14">
        <v>700</v>
      </c>
      <c r="C30" s="12" t="s">
        <v>4</v>
      </c>
      <c r="D30" s="12" t="s">
        <v>7</v>
      </c>
      <c r="G30" s="73" t="s">
        <v>30</v>
      </c>
      <c r="H30" s="74"/>
      <c r="I30" s="29">
        <f>1147358.02</f>
        <v>1147358.02</v>
      </c>
    </row>
    <row r="31" spans="1:11" ht="17.25" customHeight="1">
      <c r="A31" s="27">
        <v>43490</v>
      </c>
      <c r="B31" s="14">
        <v>9226</v>
      </c>
      <c r="C31" s="12" t="s">
        <v>4</v>
      </c>
      <c r="D31" s="12" t="s">
        <v>27</v>
      </c>
      <c r="G31" s="64" t="s">
        <v>32</v>
      </c>
      <c r="H31" s="65"/>
      <c r="I31" s="29">
        <f>245470.82+1246.46</f>
        <v>246717.28</v>
      </c>
    </row>
    <row r="32" spans="1:11" ht="23.25" customHeight="1">
      <c r="A32" s="27">
        <v>43493</v>
      </c>
      <c r="B32" s="14">
        <v>15601</v>
      </c>
      <c r="C32" s="12" t="s">
        <v>4</v>
      </c>
      <c r="D32" s="12" t="s">
        <v>27</v>
      </c>
      <c r="G32" s="66" t="s">
        <v>29</v>
      </c>
      <c r="H32" s="67"/>
      <c r="I32" s="60">
        <f>I11+I18+I27</f>
        <v>315307303.64000005</v>
      </c>
    </row>
    <row r="33" spans="1:10" ht="22.5" customHeight="1">
      <c r="A33" s="27">
        <v>43494</v>
      </c>
      <c r="B33" s="14">
        <v>1635</v>
      </c>
      <c r="C33" s="12" t="s">
        <v>4</v>
      </c>
      <c r="D33" s="12" t="s">
        <v>27</v>
      </c>
    </row>
    <row r="34" spans="1:10" ht="18" customHeight="1">
      <c r="A34" s="27">
        <v>43495</v>
      </c>
      <c r="B34" s="14">
        <v>2815</v>
      </c>
      <c r="C34" s="12" t="s">
        <v>4</v>
      </c>
      <c r="D34" s="12" t="s">
        <v>27</v>
      </c>
      <c r="G34" s="20"/>
      <c r="H34" s="20"/>
    </row>
    <row r="35" spans="1:10" ht="18" customHeight="1">
      <c r="A35" s="27">
        <v>43496</v>
      </c>
      <c r="B35" s="14">
        <v>4970</v>
      </c>
      <c r="C35" s="12" t="s">
        <v>4</v>
      </c>
      <c r="D35" s="12" t="s">
        <v>27</v>
      </c>
      <c r="G35" s="20"/>
      <c r="H35" s="20"/>
      <c r="J35" s="3"/>
    </row>
    <row r="36" spans="1:10" ht="18.75" customHeight="1">
      <c r="A36" s="27">
        <v>43497</v>
      </c>
      <c r="B36" s="14">
        <v>960</v>
      </c>
      <c r="C36" s="12" t="s">
        <v>4</v>
      </c>
      <c r="D36" s="12" t="s">
        <v>27</v>
      </c>
      <c r="G36" s="20"/>
      <c r="H36" s="20"/>
    </row>
    <row r="37" spans="1:10" ht="18" customHeight="1">
      <c r="A37" s="27">
        <v>43500</v>
      </c>
      <c r="B37" s="14">
        <v>38665</v>
      </c>
      <c r="C37" s="12" t="s">
        <v>4</v>
      </c>
      <c r="D37" s="12" t="s">
        <v>27</v>
      </c>
      <c r="G37" s="20"/>
      <c r="H37" s="20"/>
    </row>
    <row r="38" spans="1:10" ht="18" customHeight="1">
      <c r="A38" s="27">
        <v>43501</v>
      </c>
      <c r="B38" s="14">
        <v>2990</v>
      </c>
      <c r="C38" s="12" t="s">
        <v>4</v>
      </c>
      <c r="D38" s="12" t="s">
        <v>27</v>
      </c>
      <c r="G38" s="20"/>
      <c r="H38" s="20"/>
    </row>
    <row r="39" spans="1:10" ht="18" customHeight="1">
      <c r="A39" s="27">
        <v>43502</v>
      </c>
      <c r="B39" s="14">
        <v>798</v>
      </c>
      <c r="C39" s="12" t="s">
        <v>4</v>
      </c>
      <c r="D39" s="12" t="s">
        <v>27</v>
      </c>
      <c r="G39" s="20"/>
      <c r="H39" s="20"/>
    </row>
    <row r="40" spans="1:10" ht="18" customHeight="1">
      <c r="A40" s="27">
        <v>43503</v>
      </c>
      <c r="B40" s="14">
        <v>1090</v>
      </c>
      <c r="C40" s="12" t="s">
        <v>4</v>
      </c>
      <c r="D40" s="12" t="s">
        <v>27</v>
      </c>
      <c r="G40" s="20"/>
      <c r="H40" s="20"/>
    </row>
    <row r="41" spans="1:10" ht="18" customHeight="1">
      <c r="A41" s="27">
        <v>43504</v>
      </c>
      <c r="B41" s="14">
        <v>3000</v>
      </c>
      <c r="C41" s="12" t="s">
        <v>4</v>
      </c>
      <c r="D41" s="12" t="s">
        <v>7</v>
      </c>
      <c r="G41" s="20"/>
      <c r="H41" s="20"/>
    </row>
    <row r="42" spans="1:10" ht="18" customHeight="1">
      <c r="A42" s="27">
        <v>43504</v>
      </c>
      <c r="B42" s="14">
        <v>3200</v>
      </c>
      <c r="C42" s="12" t="s">
        <v>4</v>
      </c>
      <c r="D42" s="12" t="s">
        <v>27</v>
      </c>
      <c r="G42" s="20"/>
      <c r="H42" s="20"/>
    </row>
    <row r="43" spans="1:10" ht="18" customHeight="1">
      <c r="A43" s="27">
        <v>43507</v>
      </c>
      <c r="B43" s="14">
        <v>3177</v>
      </c>
      <c r="C43" s="12" t="s">
        <v>4</v>
      </c>
      <c r="D43" s="12" t="s">
        <v>27</v>
      </c>
      <c r="G43" s="20"/>
      <c r="H43" s="20"/>
    </row>
    <row r="44" spans="1:10" ht="18" customHeight="1">
      <c r="A44" s="27">
        <v>43508</v>
      </c>
      <c r="B44" s="14">
        <v>1140</v>
      </c>
      <c r="C44" s="12" t="s">
        <v>4</v>
      </c>
      <c r="D44" s="12" t="s">
        <v>27</v>
      </c>
      <c r="G44" s="20"/>
      <c r="H44" s="20"/>
    </row>
    <row r="45" spans="1:10" ht="18" customHeight="1">
      <c r="A45" s="27">
        <v>43509</v>
      </c>
      <c r="B45" s="14">
        <v>11550</v>
      </c>
      <c r="C45" s="12" t="s">
        <v>4</v>
      </c>
      <c r="D45" s="12" t="s">
        <v>27</v>
      </c>
      <c r="G45" s="20"/>
      <c r="H45" s="20"/>
    </row>
    <row r="46" spans="1:10" ht="18" customHeight="1">
      <c r="A46" s="27">
        <v>43510</v>
      </c>
      <c r="B46" s="14">
        <v>7677</v>
      </c>
      <c r="C46" s="12" t="s">
        <v>4</v>
      </c>
      <c r="D46" s="12" t="s">
        <v>27</v>
      </c>
      <c r="G46" s="20"/>
      <c r="H46" s="20"/>
    </row>
    <row r="47" spans="1:10" ht="18" customHeight="1">
      <c r="A47" s="27">
        <v>43511</v>
      </c>
      <c r="B47" s="14">
        <v>3115</v>
      </c>
      <c r="C47" s="12" t="s">
        <v>4</v>
      </c>
      <c r="D47" s="12" t="s">
        <v>27</v>
      </c>
      <c r="G47" s="20"/>
      <c r="H47" s="20"/>
    </row>
    <row r="48" spans="1:10" ht="18" customHeight="1">
      <c r="A48" s="27">
        <v>43511</v>
      </c>
      <c r="B48" s="14">
        <v>765.34</v>
      </c>
      <c r="C48" s="12" t="s">
        <v>4</v>
      </c>
      <c r="D48" s="12" t="s">
        <v>7</v>
      </c>
      <c r="G48" s="20"/>
      <c r="H48" s="20"/>
    </row>
    <row r="49" spans="1:8" ht="18" customHeight="1">
      <c r="A49" s="27">
        <v>43514</v>
      </c>
      <c r="B49" s="14">
        <v>270000</v>
      </c>
      <c r="C49" s="12" t="s">
        <v>2</v>
      </c>
      <c r="D49" s="12" t="s">
        <v>81</v>
      </c>
      <c r="G49" s="20"/>
      <c r="H49" s="20"/>
    </row>
    <row r="50" spans="1:8" ht="18" customHeight="1">
      <c r="A50" s="27">
        <v>43514</v>
      </c>
      <c r="B50" s="14">
        <v>9540</v>
      </c>
      <c r="C50" s="12" t="s">
        <v>4</v>
      </c>
      <c r="D50" s="12" t="s">
        <v>27</v>
      </c>
      <c r="G50" s="20"/>
      <c r="H50" s="20"/>
    </row>
    <row r="51" spans="1:8" ht="21" customHeight="1">
      <c r="A51" s="27">
        <v>43514</v>
      </c>
      <c r="B51" s="14">
        <v>5500</v>
      </c>
      <c r="C51" s="12" t="s">
        <v>4</v>
      </c>
      <c r="D51" s="12" t="s">
        <v>28</v>
      </c>
      <c r="G51" s="20"/>
      <c r="H51" s="20"/>
    </row>
    <row r="52" spans="1:8" ht="18" customHeight="1">
      <c r="A52" s="27">
        <v>43515</v>
      </c>
      <c r="B52" s="14">
        <v>2888</v>
      </c>
      <c r="C52" s="12" t="s">
        <v>4</v>
      </c>
      <c r="D52" s="12" t="s">
        <v>27</v>
      </c>
      <c r="G52" s="20"/>
      <c r="H52" s="20"/>
    </row>
    <row r="53" spans="1:8" ht="18" customHeight="1">
      <c r="A53" s="27">
        <v>43517</v>
      </c>
      <c r="B53" s="14">
        <v>40171</v>
      </c>
      <c r="C53" s="12" t="s">
        <v>4</v>
      </c>
      <c r="D53" s="12" t="s">
        <v>27</v>
      </c>
      <c r="G53" s="20"/>
      <c r="H53" s="20"/>
    </row>
    <row r="54" spans="1:8" ht="18" customHeight="1">
      <c r="A54" s="27">
        <v>43518</v>
      </c>
      <c r="B54" s="14">
        <v>1600</v>
      </c>
      <c r="C54" s="12" t="s">
        <v>4</v>
      </c>
      <c r="D54" s="12" t="s">
        <v>7</v>
      </c>
      <c r="G54" s="20"/>
      <c r="H54" s="20"/>
    </row>
    <row r="55" spans="1:8" ht="18" customHeight="1">
      <c r="A55" s="27">
        <v>43521</v>
      </c>
      <c r="B55" s="14">
        <v>400</v>
      </c>
      <c r="C55" s="12" t="s">
        <v>4</v>
      </c>
      <c r="D55" s="12" t="s">
        <v>8</v>
      </c>
      <c r="G55" s="20"/>
      <c r="H55" s="20"/>
    </row>
    <row r="56" spans="1:8" ht="18" customHeight="1">
      <c r="A56" s="27">
        <v>43521</v>
      </c>
      <c r="B56" s="14">
        <v>8968</v>
      </c>
      <c r="C56" s="12" t="s">
        <v>4</v>
      </c>
      <c r="D56" s="12" t="s">
        <v>27</v>
      </c>
      <c r="G56" s="20"/>
      <c r="H56" s="20"/>
    </row>
    <row r="57" spans="1:8" ht="18" customHeight="1">
      <c r="A57" s="27">
        <v>43522</v>
      </c>
      <c r="B57" s="14">
        <v>6542</v>
      </c>
      <c r="C57" s="12" t="s">
        <v>4</v>
      </c>
      <c r="D57" s="12" t="s">
        <v>27</v>
      </c>
      <c r="G57" s="20"/>
      <c r="H57" s="20"/>
    </row>
    <row r="58" spans="1:8" ht="18" customHeight="1">
      <c r="A58" s="27">
        <v>43523</v>
      </c>
      <c r="B58" s="14">
        <v>2995</v>
      </c>
      <c r="C58" s="12" t="s">
        <v>4</v>
      </c>
      <c r="D58" s="12" t="s">
        <v>27</v>
      </c>
      <c r="G58" s="20"/>
      <c r="H58" s="20"/>
    </row>
    <row r="59" spans="1:8" ht="18" customHeight="1">
      <c r="A59" s="27">
        <v>43524</v>
      </c>
      <c r="B59" s="14">
        <v>455</v>
      </c>
      <c r="C59" s="12" t="s">
        <v>4</v>
      </c>
      <c r="D59" s="12" t="s">
        <v>27</v>
      </c>
      <c r="G59" s="20"/>
      <c r="H59" s="20"/>
    </row>
    <row r="60" spans="1:8" ht="18" customHeight="1">
      <c r="A60" s="27">
        <v>43525</v>
      </c>
      <c r="B60" s="14">
        <v>1420</v>
      </c>
      <c r="C60" s="12" t="s">
        <v>4</v>
      </c>
      <c r="D60" s="12" t="s">
        <v>27</v>
      </c>
      <c r="G60" s="20"/>
      <c r="H60" s="20"/>
    </row>
    <row r="61" spans="1:8" ht="18" customHeight="1">
      <c r="A61" s="27">
        <v>43525</v>
      </c>
      <c r="B61" s="14">
        <v>2965</v>
      </c>
      <c r="C61" s="12" t="s">
        <v>4</v>
      </c>
      <c r="D61" s="12" t="s">
        <v>7</v>
      </c>
      <c r="G61" s="20"/>
      <c r="H61" s="20"/>
    </row>
    <row r="62" spans="1:8" ht="18" customHeight="1">
      <c r="A62" s="27">
        <v>43528</v>
      </c>
      <c r="B62" s="14">
        <v>11342.35</v>
      </c>
      <c r="C62" s="12" t="s">
        <v>4</v>
      </c>
      <c r="D62" s="12" t="s">
        <v>27</v>
      </c>
      <c r="G62" s="20"/>
      <c r="H62" s="20"/>
    </row>
    <row r="63" spans="1:8" ht="18" customHeight="1">
      <c r="A63" s="27">
        <v>43529</v>
      </c>
      <c r="B63" s="14">
        <v>280</v>
      </c>
      <c r="C63" s="12" t="s">
        <v>4</v>
      </c>
      <c r="D63" s="12" t="s">
        <v>27</v>
      </c>
      <c r="G63" s="20"/>
      <c r="H63" s="20"/>
    </row>
    <row r="64" spans="1:8" ht="18" customHeight="1">
      <c r="A64" s="27">
        <v>43530</v>
      </c>
      <c r="B64" s="14">
        <v>960</v>
      </c>
      <c r="C64" s="12" t="s">
        <v>4</v>
      </c>
      <c r="D64" s="12" t="s">
        <v>27</v>
      </c>
      <c r="G64" s="20"/>
      <c r="H64" s="20"/>
    </row>
    <row r="65" spans="1:8" ht="18" customHeight="1">
      <c r="A65" s="27">
        <v>43531</v>
      </c>
      <c r="B65" s="14">
        <v>45210</v>
      </c>
      <c r="C65" s="12" t="s">
        <v>4</v>
      </c>
      <c r="D65" s="12" t="s">
        <v>5</v>
      </c>
      <c r="G65" s="20"/>
      <c r="H65" s="20"/>
    </row>
    <row r="66" spans="1:8" ht="18" customHeight="1">
      <c r="A66" s="27">
        <v>43535</v>
      </c>
      <c r="B66" s="14">
        <v>2249</v>
      </c>
      <c r="C66" s="12" t="s">
        <v>4</v>
      </c>
      <c r="D66" s="12" t="s">
        <v>7</v>
      </c>
      <c r="G66" s="20"/>
      <c r="H66" s="20"/>
    </row>
    <row r="67" spans="1:8" ht="18" customHeight="1">
      <c r="A67" s="27">
        <v>43535</v>
      </c>
      <c r="B67" s="14">
        <v>14414.5</v>
      </c>
      <c r="C67" s="12" t="s">
        <v>4</v>
      </c>
      <c r="D67" s="12" t="s">
        <v>5</v>
      </c>
      <c r="G67" s="20"/>
      <c r="H67" s="20"/>
    </row>
    <row r="68" spans="1:8" ht="18" customHeight="1">
      <c r="A68" s="27">
        <v>43536</v>
      </c>
      <c r="B68" s="14">
        <v>1035</v>
      </c>
      <c r="C68" s="12" t="s">
        <v>4</v>
      </c>
      <c r="D68" s="12" t="s">
        <v>5</v>
      </c>
      <c r="G68" s="20"/>
      <c r="H68" s="20"/>
    </row>
    <row r="69" spans="1:8" ht="18" customHeight="1">
      <c r="A69" s="27">
        <v>43538</v>
      </c>
      <c r="B69" s="14">
        <v>1000</v>
      </c>
      <c r="C69" s="12" t="s">
        <v>4</v>
      </c>
      <c r="D69" s="12" t="s">
        <v>8</v>
      </c>
      <c r="G69" s="20"/>
      <c r="H69" s="20"/>
    </row>
    <row r="70" spans="1:8" ht="18" customHeight="1">
      <c r="A70" s="27">
        <v>43538</v>
      </c>
      <c r="B70" s="14">
        <v>910</v>
      </c>
      <c r="C70" s="12" t="s">
        <v>4</v>
      </c>
      <c r="D70" s="12" t="s">
        <v>5</v>
      </c>
      <c r="G70" s="20"/>
      <c r="H70" s="20"/>
    </row>
    <row r="71" spans="1:8" ht="18" customHeight="1">
      <c r="A71" s="27">
        <v>43539</v>
      </c>
      <c r="B71" s="14">
        <v>982020.01</v>
      </c>
      <c r="C71" s="12" t="s">
        <v>16</v>
      </c>
      <c r="D71" s="12" t="s">
        <v>75</v>
      </c>
      <c r="G71" s="20"/>
      <c r="H71" s="20"/>
    </row>
    <row r="72" spans="1:8" ht="29.25" customHeight="1">
      <c r="A72" s="27">
        <v>43539</v>
      </c>
      <c r="B72" s="14">
        <v>72199</v>
      </c>
      <c r="C72" s="12" t="s">
        <v>4</v>
      </c>
      <c r="D72" s="12" t="s">
        <v>7</v>
      </c>
      <c r="G72" s="20"/>
      <c r="H72" s="20"/>
    </row>
    <row r="73" spans="1:8" ht="27" customHeight="1">
      <c r="A73" s="27">
        <v>43539</v>
      </c>
      <c r="B73" s="14">
        <v>11400</v>
      </c>
      <c r="C73" s="12" t="s">
        <v>4</v>
      </c>
      <c r="D73" s="12" t="s">
        <v>5</v>
      </c>
      <c r="G73" s="20"/>
      <c r="H73" s="20"/>
    </row>
    <row r="74" spans="1:8" ht="18" customHeight="1">
      <c r="A74" s="27">
        <v>43542</v>
      </c>
      <c r="B74" s="14">
        <v>16052</v>
      </c>
      <c r="C74" s="12" t="s">
        <v>4</v>
      </c>
      <c r="D74" s="12" t="s">
        <v>5</v>
      </c>
      <c r="G74" s="20"/>
      <c r="H74" s="20"/>
    </row>
    <row r="75" spans="1:8" ht="18" customHeight="1">
      <c r="A75" s="27">
        <v>43543</v>
      </c>
      <c r="B75" s="14">
        <v>810</v>
      </c>
      <c r="C75" s="12" t="s">
        <v>4</v>
      </c>
      <c r="D75" s="12" t="s">
        <v>5</v>
      </c>
      <c r="G75" s="20"/>
      <c r="H75" s="20"/>
    </row>
    <row r="76" spans="1:8" ht="18" customHeight="1">
      <c r="A76" s="27">
        <v>43544</v>
      </c>
      <c r="B76" s="14">
        <v>200</v>
      </c>
      <c r="C76" s="12" t="s">
        <v>4</v>
      </c>
      <c r="D76" s="12" t="s">
        <v>8</v>
      </c>
      <c r="G76" s="20"/>
      <c r="H76" s="20"/>
    </row>
    <row r="77" spans="1:8" ht="18" customHeight="1">
      <c r="A77" s="27">
        <v>43544</v>
      </c>
      <c r="B77" s="14">
        <v>2000</v>
      </c>
      <c r="C77" s="12" t="s">
        <v>4</v>
      </c>
      <c r="D77" s="12" t="s">
        <v>7</v>
      </c>
      <c r="G77" s="20"/>
      <c r="H77" s="20"/>
    </row>
    <row r="78" spans="1:8" ht="18" customHeight="1">
      <c r="A78" s="27">
        <v>43544</v>
      </c>
      <c r="B78" s="14">
        <v>5950</v>
      </c>
      <c r="C78" s="12" t="s">
        <v>4</v>
      </c>
      <c r="D78" s="12" t="s">
        <v>5</v>
      </c>
      <c r="G78" s="20"/>
      <c r="H78" s="20"/>
    </row>
    <row r="79" spans="1:8" ht="18" customHeight="1">
      <c r="A79" s="27">
        <v>43550</v>
      </c>
      <c r="B79" s="14">
        <v>25346</v>
      </c>
      <c r="C79" s="12" t="s">
        <v>4</v>
      </c>
      <c r="D79" s="12" t="s">
        <v>5</v>
      </c>
      <c r="G79" s="20"/>
      <c r="H79" s="20"/>
    </row>
    <row r="80" spans="1:8" ht="18" customHeight="1">
      <c r="A80" s="27">
        <v>43551</v>
      </c>
      <c r="B80" s="14">
        <v>980</v>
      </c>
      <c r="C80" s="12" t="s">
        <v>4</v>
      </c>
      <c r="D80" s="12" t="s">
        <v>5</v>
      </c>
      <c r="G80" s="20"/>
      <c r="H80" s="20"/>
    </row>
    <row r="81" spans="1:8" ht="36" customHeight="1">
      <c r="A81" s="27">
        <v>43553</v>
      </c>
      <c r="B81" s="14">
        <v>1000000</v>
      </c>
      <c r="C81" s="19" t="s">
        <v>15</v>
      </c>
      <c r="D81" s="12" t="s">
        <v>26</v>
      </c>
      <c r="G81" s="20"/>
      <c r="H81" s="20"/>
    </row>
    <row r="82" spans="1:8" ht="31.5" customHeight="1">
      <c r="A82" s="27">
        <v>43553</v>
      </c>
      <c r="B82" s="14">
        <v>2620</v>
      </c>
      <c r="C82" s="12" t="s">
        <v>4</v>
      </c>
      <c r="D82" s="12" t="s">
        <v>5</v>
      </c>
      <c r="G82" s="20"/>
      <c r="H82" s="20"/>
    </row>
    <row r="83" spans="1:8" ht="54.75" customHeight="1">
      <c r="A83" s="27">
        <v>43556</v>
      </c>
      <c r="B83" s="14">
        <v>12080</v>
      </c>
      <c r="C83" s="12" t="s">
        <v>4</v>
      </c>
      <c r="D83" s="12" t="s">
        <v>5</v>
      </c>
      <c r="G83" s="20"/>
      <c r="H83" s="20"/>
    </row>
    <row r="84" spans="1:8" ht="25.5" customHeight="1">
      <c r="A84" s="27">
        <v>43557</v>
      </c>
      <c r="B84" s="14">
        <v>2480</v>
      </c>
      <c r="C84" s="12" t="s">
        <v>4</v>
      </c>
      <c r="D84" s="12" t="s">
        <v>5</v>
      </c>
      <c r="G84" s="20"/>
      <c r="H84" s="20"/>
    </row>
    <row r="85" spans="1:8" ht="18" customHeight="1">
      <c r="A85" s="27">
        <v>43558</v>
      </c>
      <c r="B85" s="14">
        <v>6761950</v>
      </c>
      <c r="C85" s="58" t="s">
        <v>2</v>
      </c>
      <c r="D85" s="58" t="s">
        <v>11</v>
      </c>
      <c r="G85" s="20"/>
      <c r="H85" s="20"/>
    </row>
    <row r="86" spans="1:8" ht="18" customHeight="1">
      <c r="A86" s="27">
        <v>43558</v>
      </c>
      <c r="B86" s="14">
        <v>53955</v>
      </c>
      <c r="C86" s="12" t="s">
        <v>4</v>
      </c>
      <c r="D86" s="12" t="s">
        <v>5</v>
      </c>
      <c r="G86" s="20"/>
      <c r="H86" s="20"/>
    </row>
    <row r="87" spans="1:8" ht="18" customHeight="1">
      <c r="A87" s="27">
        <v>43559</v>
      </c>
      <c r="B87" s="14">
        <v>3700</v>
      </c>
      <c r="C87" s="12" t="s">
        <v>4</v>
      </c>
      <c r="D87" s="12" t="s">
        <v>5</v>
      </c>
      <c r="G87" s="20"/>
      <c r="H87" s="20"/>
    </row>
    <row r="88" spans="1:8" ht="18" customHeight="1">
      <c r="A88" s="27">
        <v>43560</v>
      </c>
      <c r="B88" s="14">
        <v>930</v>
      </c>
      <c r="C88" s="12" t="s">
        <v>4</v>
      </c>
      <c r="D88" s="12" t="s">
        <v>19</v>
      </c>
      <c r="G88" s="20"/>
      <c r="H88" s="20"/>
    </row>
    <row r="89" spans="1:8" ht="18" customHeight="1">
      <c r="A89" s="27">
        <v>43560</v>
      </c>
      <c r="B89" s="14">
        <v>5463</v>
      </c>
      <c r="C89" s="12" t="s">
        <v>4</v>
      </c>
      <c r="D89" s="12" t="s">
        <v>5</v>
      </c>
      <c r="G89" s="20"/>
      <c r="H89" s="20"/>
    </row>
    <row r="90" spans="1:8" ht="18" customHeight="1">
      <c r="A90" s="27">
        <v>43563</v>
      </c>
      <c r="B90" s="14">
        <v>33300</v>
      </c>
      <c r="C90" s="12" t="s">
        <v>4</v>
      </c>
      <c r="D90" s="12" t="s">
        <v>5</v>
      </c>
      <c r="G90" s="20"/>
      <c r="H90" s="20"/>
    </row>
    <row r="91" spans="1:8" ht="18" customHeight="1">
      <c r="A91" s="27">
        <v>43563</v>
      </c>
      <c r="B91" s="14">
        <v>1093</v>
      </c>
      <c r="C91" s="12" t="s">
        <v>4</v>
      </c>
      <c r="D91" s="12" t="s">
        <v>8</v>
      </c>
      <c r="G91" s="20"/>
      <c r="H91" s="20"/>
    </row>
    <row r="92" spans="1:8" ht="18" customHeight="1">
      <c r="A92" s="27">
        <v>43564</v>
      </c>
      <c r="B92" s="14">
        <v>30000000</v>
      </c>
      <c r="C92" s="58" t="s">
        <v>2</v>
      </c>
      <c r="D92" s="58" t="s">
        <v>11</v>
      </c>
      <c r="G92" s="20"/>
      <c r="H92" s="20"/>
    </row>
    <row r="93" spans="1:8" ht="18" customHeight="1">
      <c r="A93" s="27">
        <v>43564</v>
      </c>
      <c r="B93" s="14">
        <v>38987.5</v>
      </c>
      <c r="C93" s="12" t="s">
        <v>4</v>
      </c>
      <c r="D93" s="12" t="s">
        <v>5</v>
      </c>
      <c r="G93" s="20"/>
      <c r="H93" s="20"/>
    </row>
    <row r="94" spans="1:8" ht="18" customHeight="1">
      <c r="A94" s="27">
        <v>43565</v>
      </c>
      <c r="B94" s="14">
        <v>1040</v>
      </c>
      <c r="C94" s="12" t="s">
        <v>4</v>
      </c>
      <c r="D94" s="12" t="s">
        <v>5</v>
      </c>
      <c r="G94" s="20"/>
      <c r="H94" s="20"/>
    </row>
    <row r="95" spans="1:8" ht="18" customHeight="1">
      <c r="A95" s="27">
        <v>43566</v>
      </c>
      <c r="B95" s="14">
        <v>5250</v>
      </c>
      <c r="C95" s="12" t="s">
        <v>4</v>
      </c>
      <c r="D95" s="12" t="s">
        <v>5</v>
      </c>
      <c r="G95" s="20"/>
      <c r="H95" s="20"/>
    </row>
    <row r="96" spans="1:8" ht="18" customHeight="1">
      <c r="A96" s="27">
        <v>43567</v>
      </c>
      <c r="B96" s="14">
        <v>8657</v>
      </c>
      <c r="C96" s="12" t="s">
        <v>4</v>
      </c>
      <c r="D96" s="12" t="s">
        <v>5</v>
      </c>
      <c r="G96" s="20"/>
      <c r="H96" s="20"/>
    </row>
    <row r="97" spans="1:8" ht="18" customHeight="1">
      <c r="A97" s="27">
        <v>43570</v>
      </c>
      <c r="B97" s="14">
        <v>7500</v>
      </c>
      <c r="C97" s="12" t="s">
        <v>4</v>
      </c>
      <c r="D97" s="12" t="s">
        <v>5</v>
      </c>
      <c r="G97" s="20"/>
      <c r="H97" s="20"/>
    </row>
    <row r="98" spans="1:8" ht="18" customHeight="1">
      <c r="A98" s="27">
        <v>43571</v>
      </c>
      <c r="B98" s="14">
        <v>5950</v>
      </c>
      <c r="C98" s="12" t="s">
        <v>4</v>
      </c>
      <c r="D98" s="12" t="s">
        <v>5</v>
      </c>
      <c r="G98" s="20"/>
      <c r="H98" s="20"/>
    </row>
    <row r="99" spans="1:8" ht="18" customHeight="1">
      <c r="A99" s="27">
        <v>43571</v>
      </c>
      <c r="B99" s="14">
        <v>5000</v>
      </c>
      <c r="C99" s="12" t="s">
        <v>4</v>
      </c>
      <c r="D99" s="12" t="s">
        <v>8</v>
      </c>
      <c r="G99" s="20"/>
      <c r="H99" s="20"/>
    </row>
    <row r="100" spans="1:8" ht="18" customHeight="1">
      <c r="A100" s="27">
        <v>43572</v>
      </c>
      <c r="B100" s="14">
        <v>2428</v>
      </c>
      <c r="C100" s="12" t="s">
        <v>4</v>
      </c>
      <c r="D100" s="12" t="s">
        <v>5</v>
      </c>
      <c r="G100" s="20"/>
      <c r="H100" s="20"/>
    </row>
    <row r="101" spans="1:8" ht="18" customHeight="1">
      <c r="A101" s="27">
        <v>43573</v>
      </c>
      <c r="B101" s="14">
        <v>3431.5</v>
      </c>
      <c r="C101" s="12" t="s">
        <v>4</v>
      </c>
      <c r="D101" s="12" t="s">
        <v>5</v>
      </c>
      <c r="G101" s="20"/>
      <c r="H101" s="20"/>
    </row>
    <row r="102" spans="1:8" ht="18" customHeight="1">
      <c r="A102" s="27">
        <v>43574</v>
      </c>
      <c r="B102" s="14">
        <v>181700</v>
      </c>
      <c r="C102" s="12" t="s">
        <v>25</v>
      </c>
      <c r="D102" s="62" t="s">
        <v>24</v>
      </c>
      <c r="G102" s="20"/>
      <c r="H102" s="20"/>
    </row>
    <row r="103" spans="1:8" ht="18" customHeight="1">
      <c r="A103" s="27">
        <v>43574</v>
      </c>
      <c r="B103" s="14">
        <v>990</v>
      </c>
      <c r="C103" s="12" t="s">
        <v>4</v>
      </c>
      <c r="D103" s="12" t="s">
        <v>5</v>
      </c>
      <c r="G103" s="20"/>
      <c r="H103" s="20"/>
    </row>
    <row r="104" spans="1:8" ht="18" customHeight="1">
      <c r="A104" s="27">
        <v>43574</v>
      </c>
      <c r="B104" s="14">
        <v>4000</v>
      </c>
      <c r="C104" s="12" t="s">
        <v>4</v>
      </c>
      <c r="D104" s="12" t="s">
        <v>7</v>
      </c>
      <c r="G104" s="20"/>
      <c r="H104" s="20"/>
    </row>
    <row r="105" spans="1:8" ht="18" customHeight="1">
      <c r="A105" s="27">
        <v>43577</v>
      </c>
      <c r="B105" s="14">
        <v>4340</v>
      </c>
      <c r="C105" s="12" t="s">
        <v>4</v>
      </c>
      <c r="D105" s="12" t="s">
        <v>5</v>
      </c>
      <c r="G105" s="20"/>
      <c r="H105" s="20"/>
    </row>
    <row r="106" spans="1:8" ht="18" customHeight="1">
      <c r="A106" s="27">
        <v>43578</v>
      </c>
      <c r="B106" s="14">
        <v>330</v>
      </c>
      <c r="C106" s="12" t="s">
        <v>4</v>
      </c>
      <c r="D106" s="12" t="s">
        <v>5</v>
      </c>
      <c r="G106" s="20"/>
      <c r="H106" s="20"/>
    </row>
    <row r="107" spans="1:8" ht="18" customHeight="1">
      <c r="A107" s="27">
        <v>43579</v>
      </c>
      <c r="B107" s="14">
        <v>7296.95</v>
      </c>
      <c r="C107" s="12" t="s">
        <v>4</v>
      </c>
      <c r="D107" s="12" t="s">
        <v>5</v>
      </c>
      <c r="G107" s="20"/>
      <c r="H107" s="20"/>
    </row>
    <row r="108" spans="1:8" ht="18" customHeight="1">
      <c r="A108" s="27">
        <v>43580</v>
      </c>
      <c r="B108" s="14">
        <v>2120</v>
      </c>
      <c r="C108" s="12" t="s">
        <v>4</v>
      </c>
      <c r="D108" s="12" t="s">
        <v>5</v>
      </c>
      <c r="G108" s="20"/>
      <c r="H108" s="20"/>
    </row>
    <row r="109" spans="1:8" ht="18" customHeight="1">
      <c r="A109" s="27">
        <v>43580</v>
      </c>
      <c r="B109" s="14">
        <v>2927.07</v>
      </c>
      <c r="C109" s="12" t="s">
        <v>4</v>
      </c>
      <c r="D109" s="62" t="s">
        <v>3</v>
      </c>
      <c r="G109" s="20"/>
      <c r="H109" s="20"/>
    </row>
    <row r="110" spans="1:8" ht="18" customHeight="1">
      <c r="A110" s="27">
        <v>43581</v>
      </c>
      <c r="B110" s="14">
        <v>5458.9</v>
      </c>
      <c r="C110" s="12" t="s">
        <v>4</v>
      </c>
      <c r="D110" s="62" t="s">
        <v>3</v>
      </c>
      <c r="G110" s="20"/>
      <c r="H110" s="20"/>
    </row>
    <row r="111" spans="1:8" ht="18" customHeight="1">
      <c r="A111" s="27">
        <v>43581</v>
      </c>
      <c r="B111" s="14">
        <v>1440</v>
      </c>
      <c r="C111" s="12" t="s">
        <v>4</v>
      </c>
      <c r="D111" s="12" t="s">
        <v>5</v>
      </c>
      <c r="G111" s="20"/>
      <c r="H111" s="20"/>
    </row>
    <row r="112" spans="1:8" ht="18" customHeight="1">
      <c r="A112" s="27">
        <v>43581</v>
      </c>
      <c r="B112" s="14">
        <v>500</v>
      </c>
      <c r="C112" s="12" t="s">
        <v>4</v>
      </c>
      <c r="D112" s="12" t="s">
        <v>7</v>
      </c>
      <c r="G112" s="20"/>
      <c r="H112" s="20"/>
    </row>
    <row r="113" spans="1:8" ht="18" customHeight="1">
      <c r="A113" s="27">
        <v>43584</v>
      </c>
      <c r="B113" s="14">
        <v>45290</v>
      </c>
      <c r="C113" s="12" t="s">
        <v>4</v>
      </c>
      <c r="D113" s="12" t="s">
        <v>5</v>
      </c>
      <c r="G113" s="20"/>
      <c r="H113" s="20"/>
    </row>
    <row r="114" spans="1:8" ht="18" customHeight="1">
      <c r="A114" s="27">
        <v>43584</v>
      </c>
      <c r="B114" s="14">
        <v>3410.03</v>
      </c>
      <c r="C114" s="12" t="s">
        <v>4</v>
      </c>
      <c r="D114" s="62" t="s">
        <v>3</v>
      </c>
      <c r="G114" s="20"/>
      <c r="H114" s="20"/>
    </row>
    <row r="115" spans="1:8" ht="18" customHeight="1">
      <c r="A115" s="27">
        <v>43584</v>
      </c>
      <c r="B115" s="14">
        <v>5800.19</v>
      </c>
      <c r="C115" s="12" t="s">
        <v>4</v>
      </c>
      <c r="D115" s="62" t="s">
        <v>3</v>
      </c>
      <c r="G115" s="20"/>
      <c r="H115" s="20"/>
    </row>
    <row r="116" spans="1:8" ht="18" customHeight="1">
      <c r="A116" s="27">
        <v>43584</v>
      </c>
      <c r="B116" s="14">
        <v>4360.54</v>
      </c>
      <c r="C116" s="12" t="s">
        <v>4</v>
      </c>
      <c r="D116" s="62" t="s">
        <v>3</v>
      </c>
      <c r="G116" s="20"/>
      <c r="H116" s="20"/>
    </row>
    <row r="117" spans="1:8" ht="18" customHeight="1">
      <c r="A117" s="27">
        <v>43585</v>
      </c>
      <c r="B117" s="14">
        <v>1160</v>
      </c>
      <c r="C117" s="12" t="s">
        <v>4</v>
      </c>
      <c r="D117" s="12" t="s">
        <v>5</v>
      </c>
      <c r="G117" s="20"/>
      <c r="H117" s="20"/>
    </row>
    <row r="118" spans="1:8" ht="18" customHeight="1">
      <c r="A118" s="27">
        <v>43585</v>
      </c>
      <c r="B118" s="14">
        <v>9649.1299999999992</v>
      </c>
      <c r="C118" s="12" t="s">
        <v>4</v>
      </c>
      <c r="D118" s="62" t="s">
        <v>3</v>
      </c>
      <c r="G118" s="20"/>
      <c r="H118" s="20"/>
    </row>
    <row r="119" spans="1:8" ht="18" customHeight="1">
      <c r="A119" s="27">
        <v>43587</v>
      </c>
      <c r="B119" s="26">
        <v>11976.01</v>
      </c>
      <c r="C119" s="12" t="s">
        <v>4</v>
      </c>
      <c r="D119" s="62" t="s">
        <v>3</v>
      </c>
      <c r="G119" s="20"/>
      <c r="H119" s="20"/>
    </row>
    <row r="120" spans="1:8" ht="18" customHeight="1">
      <c r="A120" s="27">
        <v>43587</v>
      </c>
      <c r="B120" s="26">
        <v>7455.54</v>
      </c>
      <c r="C120" s="12" t="s">
        <v>4</v>
      </c>
      <c r="D120" s="62" t="s">
        <v>3</v>
      </c>
      <c r="G120" s="20"/>
      <c r="H120" s="20"/>
    </row>
    <row r="121" spans="1:8" ht="18" customHeight="1">
      <c r="A121" s="27">
        <v>43587</v>
      </c>
      <c r="B121" s="26">
        <v>4830</v>
      </c>
      <c r="C121" s="12" t="s">
        <v>4</v>
      </c>
      <c r="D121" s="12" t="s">
        <v>5</v>
      </c>
      <c r="G121" s="20"/>
      <c r="H121" s="20"/>
    </row>
    <row r="122" spans="1:8" ht="18" customHeight="1">
      <c r="A122" s="27">
        <v>43588</v>
      </c>
      <c r="B122" s="26">
        <v>535.02</v>
      </c>
      <c r="C122" s="12" t="s">
        <v>4</v>
      </c>
      <c r="D122" s="62" t="s">
        <v>3</v>
      </c>
      <c r="G122" s="20"/>
      <c r="H122" s="20"/>
    </row>
    <row r="123" spans="1:8" ht="18" customHeight="1">
      <c r="A123" s="27">
        <v>43588</v>
      </c>
      <c r="B123" s="26">
        <v>4862</v>
      </c>
      <c r="C123" s="12" t="s">
        <v>4</v>
      </c>
      <c r="D123" s="12" t="s">
        <v>5</v>
      </c>
      <c r="G123" s="20"/>
      <c r="H123" s="20"/>
    </row>
    <row r="124" spans="1:8" ht="18" customHeight="1">
      <c r="A124" s="27">
        <v>43588</v>
      </c>
      <c r="B124" s="26">
        <v>2210</v>
      </c>
      <c r="C124" s="12" t="s">
        <v>4</v>
      </c>
      <c r="D124" s="12" t="s">
        <v>7</v>
      </c>
      <c r="G124" s="20"/>
      <c r="H124" s="20"/>
    </row>
    <row r="125" spans="1:8" ht="18" customHeight="1">
      <c r="A125" s="27">
        <v>43589</v>
      </c>
      <c r="B125" s="26">
        <v>2697.3</v>
      </c>
      <c r="C125" s="12" t="s">
        <v>4</v>
      </c>
      <c r="D125" s="62" t="s">
        <v>3</v>
      </c>
      <c r="G125" s="20"/>
      <c r="H125" s="20"/>
    </row>
    <row r="126" spans="1:8" ht="18" customHeight="1">
      <c r="A126" s="27">
        <v>43589</v>
      </c>
      <c r="B126" s="26">
        <v>1640</v>
      </c>
      <c r="C126" s="12" t="s">
        <v>4</v>
      </c>
      <c r="D126" s="12" t="s">
        <v>5</v>
      </c>
      <c r="G126" s="20"/>
      <c r="H126" s="20"/>
    </row>
    <row r="127" spans="1:8" ht="18" customHeight="1">
      <c r="A127" s="27">
        <v>43591</v>
      </c>
      <c r="B127" s="26">
        <v>40728</v>
      </c>
      <c r="C127" s="12" t="s">
        <v>4</v>
      </c>
      <c r="D127" s="12" t="s">
        <v>5</v>
      </c>
      <c r="G127" s="20"/>
      <c r="H127" s="20"/>
    </row>
    <row r="128" spans="1:8" ht="18" customHeight="1">
      <c r="A128" s="27">
        <v>43591</v>
      </c>
      <c r="B128" s="26">
        <v>21738.240000000002</v>
      </c>
      <c r="C128" s="12" t="s">
        <v>4</v>
      </c>
      <c r="D128" s="62" t="s">
        <v>3</v>
      </c>
      <c r="G128" s="20"/>
      <c r="H128" s="20"/>
    </row>
    <row r="129" spans="1:8" ht="18" customHeight="1">
      <c r="A129" s="27">
        <v>43591</v>
      </c>
      <c r="B129" s="26">
        <v>22808.17</v>
      </c>
      <c r="C129" s="12" t="s">
        <v>4</v>
      </c>
      <c r="D129" s="62" t="s">
        <v>3</v>
      </c>
      <c r="G129" s="20"/>
      <c r="H129" s="20"/>
    </row>
    <row r="130" spans="1:8" ht="18" customHeight="1">
      <c r="A130" s="27">
        <v>43593</v>
      </c>
      <c r="B130" s="26">
        <v>12156.47</v>
      </c>
      <c r="C130" s="12" t="s">
        <v>4</v>
      </c>
      <c r="D130" s="12" t="s">
        <v>5</v>
      </c>
      <c r="G130" s="20"/>
      <c r="H130" s="20"/>
    </row>
    <row r="131" spans="1:8" ht="18" customHeight="1">
      <c r="A131" s="27">
        <v>43593</v>
      </c>
      <c r="B131" s="26">
        <v>5515</v>
      </c>
      <c r="C131" s="12" t="s">
        <v>4</v>
      </c>
      <c r="D131" s="12" t="s">
        <v>7</v>
      </c>
      <c r="G131" s="20"/>
      <c r="H131" s="20"/>
    </row>
    <row r="132" spans="1:8" ht="18" customHeight="1">
      <c r="A132" s="27">
        <v>43593</v>
      </c>
      <c r="B132" s="26">
        <v>21933.05</v>
      </c>
      <c r="C132" s="12" t="s">
        <v>4</v>
      </c>
      <c r="D132" s="62" t="s">
        <v>3</v>
      </c>
      <c r="G132" s="20"/>
      <c r="H132" s="20"/>
    </row>
    <row r="133" spans="1:8" ht="18" customHeight="1">
      <c r="A133" s="27">
        <v>43593</v>
      </c>
      <c r="B133" s="26">
        <v>15717.27</v>
      </c>
      <c r="C133" s="12" t="s">
        <v>4</v>
      </c>
      <c r="D133" s="62" t="s">
        <v>3</v>
      </c>
      <c r="G133" s="20"/>
      <c r="H133" s="20"/>
    </row>
    <row r="134" spans="1:8" ht="18" customHeight="1">
      <c r="A134" s="27">
        <v>43598</v>
      </c>
      <c r="B134" s="26">
        <v>48811</v>
      </c>
      <c r="C134" s="12" t="s">
        <v>4</v>
      </c>
      <c r="D134" s="12" t="s">
        <v>5</v>
      </c>
      <c r="G134" s="20"/>
      <c r="H134" s="20"/>
    </row>
    <row r="135" spans="1:8" ht="18" customHeight="1">
      <c r="A135" s="27">
        <v>43598</v>
      </c>
      <c r="B135" s="26">
        <v>14389.07</v>
      </c>
      <c r="C135" s="12" t="s">
        <v>4</v>
      </c>
      <c r="D135" s="62" t="s">
        <v>3</v>
      </c>
      <c r="G135" s="20"/>
      <c r="H135" s="20"/>
    </row>
    <row r="136" spans="1:8" ht="18" customHeight="1">
      <c r="A136" s="27">
        <v>43598</v>
      </c>
      <c r="B136" s="26">
        <v>6793.2</v>
      </c>
      <c r="C136" s="12" t="s">
        <v>4</v>
      </c>
      <c r="D136" s="62" t="s">
        <v>3</v>
      </c>
      <c r="G136" s="20"/>
      <c r="H136" s="20"/>
    </row>
    <row r="137" spans="1:8" ht="18" customHeight="1">
      <c r="A137" s="27">
        <v>43598</v>
      </c>
      <c r="B137" s="26">
        <v>14023.25</v>
      </c>
      <c r="C137" s="12" t="s">
        <v>4</v>
      </c>
      <c r="D137" s="62" t="s">
        <v>3</v>
      </c>
      <c r="G137" s="20"/>
      <c r="H137" s="20"/>
    </row>
    <row r="138" spans="1:8" ht="18" customHeight="1">
      <c r="A138" s="27">
        <v>43598</v>
      </c>
      <c r="B138" s="26">
        <v>26015.119999999999</v>
      </c>
      <c r="C138" s="12" t="s">
        <v>4</v>
      </c>
      <c r="D138" s="62" t="s">
        <v>3</v>
      </c>
      <c r="G138" s="20"/>
      <c r="H138" s="20"/>
    </row>
    <row r="139" spans="1:8" ht="18" customHeight="1">
      <c r="A139" s="27">
        <v>43598</v>
      </c>
      <c r="B139" s="26">
        <v>28828.34</v>
      </c>
      <c r="C139" s="12" t="s">
        <v>4</v>
      </c>
      <c r="D139" s="62" t="s">
        <v>3</v>
      </c>
      <c r="G139" s="20"/>
      <c r="H139" s="20"/>
    </row>
    <row r="140" spans="1:8" ht="18" customHeight="1">
      <c r="A140" s="27">
        <v>43599</v>
      </c>
      <c r="B140" s="26">
        <v>4292</v>
      </c>
      <c r="C140" s="12" t="s">
        <v>4</v>
      </c>
      <c r="D140" s="12" t="s">
        <v>5</v>
      </c>
      <c r="G140" s="20"/>
      <c r="H140" s="20"/>
    </row>
    <row r="141" spans="1:8" ht="18" customHeight="1">
      <c r="A141" s="27">
        <v>43599</v>
      </c>
      <c r="B141" s="26">
        <v>10301.69</v>
      </c>
      <c r="C141" s="12" t="s">
        <v>4</v>
      </c>
      <c r="D141" s="62" t="s">
        <v>3</v>
      </c>
      <c r="G141" s="20"/>
      <c r="H141" s="20"/>
    </row>
    <row r="142" spans="1:8" ht="18" customHeight="1">
      <c r="A142" s="27">
        <v>43600</v>
      </c>
      <c r="B142" s="26">
        <v>19952.990000000002</v>
      </c>
      <c r="C142" s="12" t="s">
        <v>4</v>
      </c>
      <c r="D142" s="62" t="s">
        <v>3</v>
      </c>
      <c r="G142" s="20"/>
      <c r="H142" s="20"/>
    </row>
    <row r="143" spans="1:8" ht="18" customHeight="1">
      <c r="A143" s="27">
        <v>43601</v>
      </c>
      <c r="B143" s="26">
        <v>6613</v>
      </c>
      <c r="C143" s="12" t="s">
        <v>4</v>
      </c>
      <c r="D143" s="12" t="s">
        <v>5</v>
      </c>
      <c r="G143" s="20"/>
      <c r="H143" s="20"/>
    </row>
    <row r="144" spans="1:8" ht="18" customHeight="1">
      <c r="A144" s="27">
        <v>43601</v>
      </c>
      <c r="B144" s="26">
        <v>28134.01</v>
      </c>
      <c r="C144" s="12" t="s">
        <v>4</v>
      </c>
      <c r="D144" s="62" t="s">
        <v>3</v>
      </c>
      <c r="G144" s="20"/>
      <c r="H144" s="20"/>
    </row>
    <row r="145" spans="1:11" ht="18" customHeight="1">
      <c r="A145" s="27">
        <v>43602</v>
      </c>
      <c r="B145" s="26">
        <v>9797</v>
      </c>
      <c r="C145" s="12" t="s">
        <v>4</v>
      </c>
      <c r="D145" s="12" t="s">
        <v>5</v>
      </c>
      <c r="G145" s="20"/>
      <c r="H145" s="20"/>
    </row>
    <row r="146" spans="1:11" ht="18" customHeight="1">
      <c r="A146" s="27">
        <v>43602</v>
      </c>
      <c r="B146" s="26">
        <v>8175</v>
      </c>
      <c r="C146" s="12" t="s">
        <v>4</v>
      </c>
      <c r="D146" s="12" t="s">
        <v>7</v>
      </c>
      <c r="G146" s="20"/>
      <c r="H146" s="20"/>
    </row>
    <row r="147" spans="1:11" ht="18" customHeight="1">
      <c r="A147" s="27">
        <v>43602</v>
      </c>
      <c r="B147" s="26">
        <v>14000</v>
      </c>
      <c r="C147" s="12" t="s">
        <v>4</v>
      </c>
      <c r="D147" s="62" t="s">
        <v>23</v>
      </c>
      <c r="G147" s="20"/>
      <c r="H147" s="20"/>
    </row>
    <row r="148" spans="1:11" ht="18" customHeight="1">
      <c r="A148" s="27">
        <v>43602</v>
      </c>
      <c r="B148" s="26">
        <v>13327.39</v>
      </c>
      <c r="C148" s="12" t="s">
        <v>4</v>
      </c>
      <c r="D148" s="62" t="s">
        <v>3</v>
      </c>
      <c r="G148" s="20"/>
      <c r="H148" s="20"/>
    </row>
    <row r="149" spans="1:11" s="2" customFormat="1" ht="31.5" customHeight="1">
      <c r="A149" s="27">
        <v>43605</v>
      </c>
      <c r="B149" s="26">
        <v>1400301</v>
      </c>
      <c r="C149" s="58" t="s">
        <v>16</v>
      </c>
      <c r="D149" s="17" t="s">
        <v>75</v>
      </c>
      <c r="E149" s="59"/>
      <c r="F149" s="59"/>
      <c r="G149" s="20"/>
      <c r="H149" s="20"/>
      <c r="I149" s="3"/>
      <c r="K149" s="1"/>
    </row>
    <row r="150" spans="1:11" s="2" customFormat="1" ht="28.5" customHeight="1">
      <c r="A150" s="27">
        <v>43605</v>
      </c>
      <c r="B150" s="26">
        <v>33673</v>
      </c>
      <c r="C150" s="12" t="s">
        <v>4</v>
      </c>
      <c r="D150" s="12" t="s">
        <v>5</v>
      </c>
      <c r="E150" s="59"/>
      <c r="F150" s="59"/>
      <c r="G150" s="20"/>
      <c r="H150" s="20"/>
      <c r="I150" s="3"/>
      <c r="K150" s="1"/>
    </row>
    <row r="151" spans="1:11" s="2" customFormat="1" ht="18" customHeight="1">
      <c r="A151" s="27">
        <v>43605</v>
      </c>
      <c r="B151" s="26">
        <v>12713.27</v>
      </c>
      <c r="C151" s="12" t="s">
        <v>4</v>
      </c>
      <c r="D151" s="62" t="s">
        <v>3</v>
      </c>
      <c r="E151" s="59"/>
      <c r="F151" s="59"/>
      <c r="G151" s="20"/>
      <c r="H151" s="20"/>
      <c r="I151" s="3"/>
      <c r="K151" s="1"/>
    </row>
    <row r="152" spans="1:11" s="2" customFormat="1" ht="18" customHeight="1">
      <c r="A152" s="27">
        <v>43605</v>
      </c>
      <c r="B152" s="26">
        <v>15215.77</v>
      </c>
      <c r="C152" s="12" t="s">
        <v>4</v>
      </c>
      <c r="D152" s="62" t="s">
        <v>3</v>
      </c>
      <c r="E152" s="59"/>
      <c r="F152" s="59"/>
      <c r="G152" s="20"/>
      <c r="H152" s="20"/>
      <c r="I152" s="3"/>
      <c r="K152" s="1"/>
    </row>
    <row r="153" spans="1:11" s="2" customFormat="1" ht="18" customHeight="1">
      <c r="A153" s="27">
        <v>43605</v>
      </c>
      <c r="B153" s="26">
        <v>11061.93</v>
      </c>
      <c r="C153" s="12" t="s">
        <v>4</v>
      </c>
      <c r="D153" s="62" t="s">
        <v>3</v>
      </c>
      <c r="E153" s="59"/>
      <c r="F153" s="59"/>
      <c r="G153" s="20"/>
      <c r="H153" s="20"/>
      <c r="I153" s="3"/>
      <c r="K153" s="1"/>
    </row>
    <row r="154" spans="1:11" s="2" customFormat="1" ht="18" customHeight="1">
      <c r="A154" s="27">
        <v>43606</v>
      </c>
      <c r="B154" s="26">
        <v>9590</v>
      </c>
      <c r="C154" s="12" t="s">
        <v>4</v>
      </c>
      <c r="D154" s="12" t="s">
        <v>5</v>
      </c>
      <c r="E154" s="59"/>
      <c r="F154" s="59"/>
      <c r="G154" s="20"/>
      <c r="H154" s="20"/>
      <c r="I154" s="3"/>
      <c r="K154" s="1"/>
    </row>
    <row r="155" spans="1:11" s="2" customFormat="1" ht="18" customHeight="1">
      <c r="A155" s="27">
        <v>43606</v>
      </c>
      <c r="B155" s="26">
        <v>12737.25</v>
      </c>
      <c r="C155" s="12" t="s">
        <v>4</v>
      </c>
      <c r="D155" s="62" t="s">
        <v>3</v>
      </c>
      <c r="E155" s="59"/>
      <c r="F155" s="59"/>
      <c r="G155" s="20"/>
      <c r="H155" s="20"/>
      <c r="I155" s="3"/>
      <c r="K155" s="1"/>
    </row>
    <row r="156" spans="1:11" s="2" customFormat="1" ht="18" customHeight="1">
      <c r="A156" s="27">
        <v>43607</v>
      </c>
      <c r="B156" s="26">
        <v>20000000</v>
      </c>
      <c r="C156" s="58" t="s">
        <v>2</v>
      </c>
      <c r="D156" s="58" t="s">
        <v>11</v>
      </c>
      <c r="E156" s="59"/>
      <c r="F156" s="59"/>
      <c r="G156" s="20"/>
      <c r="H156" s="20"/>
      <c r="I156" s="3"/>
      <c r="K156" s="1"/>
    </row>
    <row r="157" spans="1:11" s="2" customFormat="1" ht="18" customHeight="1">
      <c r="A157" s="27">
        <v>43607</v>
      </c>
      <c r="B157" s="26">
        <v>5482</v>
      </c>
      <c r="C157" s="12" t="s">
        <v>4</v>
      </c>
      <c r="D157" s="12" t="s">
        <v>5</v>
      </c>
      <c r="E157" s="59"/>
      <c r="F157" s="59"/>
      <c r="G157" s="20"/>
      <c r="H157" s="20"/>
      <c r="I157" s="3"/>
      <c r="K157" s="1"/>
    </row>
    <row r="158" spans="1:11" s="2" customFormat="1" ht="18" customHeight="1">
      <c r="A158" s="27">
        <v>43607</v>
      </c>
      <c r="B158" s="26">
        <v>23220.76</v>
      </c>
      <c r="C158" s="12" t="s">
        <v>4</v>
      </c>
      <c r="D158" s="62" t="s">
        <v>3</v>
      </c>
      <c r="E158" s="59"/>
      <c r="F158" s="59"/>
      <c r="G158" s="20"/>
      <c r="H158" s="20"/>
      <c r="I158" s="3"/>
      <c r="K158" s="1"/>
    </row>
    <row r="159" spans="1:11" s="2" customFormat="1" ht="18" customHeight="1">
      <c r="A159" s="27">
        <v>43608</v>
      </c>
      <c r="B159" s="26">
        <v>9187</v>
      </c>
      <c r="C159" s="12" t="s">
        <v>4</v>
      </c>
      <c r="D159" s="12" t="s">
        <v>5</v>
      </c>
      <c r="E159" s="59"/>
      <c r="F159" s="59"/>
      <c r="G159" s="20"/>
      <c r="H159" s="20"/>
      <c r="I159" s="3"/>
      <c r="K159" s="1"/>
    </row>
    <row r="160" spans="1:11" s="2" customFormat="1" ht="18" customHeight="1">
      <c r="A160" s="27">
        <v>43608</v>
      </c>
      <c r="B160" s="26">
        <v>11403.59</v>
      </c>
      <c r="C160" s="12" t="s">
        <v>4</v>
      </c>
      <c r="D160" s="62" t="s">
        <v>3</v>
      </c>
      <c r="E160" s="59"/>
      <c r="F160" s="59"/>
      <c r="G160" s="20"/>
      <c r="H160" s="20"/>
      <c r="I160" s="3"/>
      <c r="K160" s="1"/>
    </row>
    <row r="161" spans="1:11" s="2" customFormat="1" ht="18" customHeight="1">
      <c r="A161" s="27">
        <v>43609</v>
      </c>
      <c r="B161" s="26">
        <v>16144.1</v>
      </c>
      <c r="C161" s="12" t="s">
        <v>4</v>
      </c>
      <c r="D161" s="12" t="s">
        <v>5</v>
      </c>
      <c r="E161" s="59"/>
      <c r="F161" s="59"/>
      <c r="G161" s="20"/>
      <c r="H161" s="20"/>
      <c r="I161" s="3"/>
      <c r="K161" s="1"/>
    </row>
    <row r="162" spans="1:11" s="2" customFormat="1" ht="32.25" customHeight="1">
      <c r="A162" s="27">
        <v>43609</v>
      </c>
      <c r="B162" s="26">
        <v>374600</v>
      </c>
      <c r="C162" s="12" t="s">
        <v>15</v>
      </c>
      <c r="D162" s="12" t="s">
        <v>85</v>
      </c>
      <c r="E162" s="59"/>
      <c r="F162" s="59"/>
      <c r="G162" s="20"/>
      <c r="H162" s="20"/>
      <c r="I162" s="3"/>
      <c r="K162" s="1"/>
    </row>
    <row r="163" spans="1:11" s="2" customFormat="1" ht="30" customHeight="1">
      <c r="A163" s="27">
        <v>43609</v>
      </c>
      <c r="B163" s="26">
        <v>31196.77</v>
      </c>
      <c r="C163" s="12" t="s">
        <v>4</v>
      </c>
      <c r="D163" s="62" t="s">
        <v>3</v>
      </c>
      <c r="E163" s="59"/>
      <c r="F163" s="59"/>
      <c r="G163" s="20"/>
      <c r="H163" s="20"/>
      <c r="I163" s="3"/>
      <c r="K163" s="1"/>
    </row>
    <row r="164" spans="1:11" s="2" customFormat="1" ht="18" customHeight="1">
      <c r="A164" s="27">
        <v>43612</v>
      </c>
      <c r="B164" s="26">
        <v>16467</v>
      </c>
      <c r="C164" s="12" t="s">
        <v>4</v>
      </c>
      <c r="D164" s="12" t="s">
        <v>5</v>
      </c>
      <c r="E164" s="59"/>
      <c r="F164" s="59"/>
      <c r="G164" s="20"/>
      <c r="H164" s="20"/>
      <c r="I164" s="3"/>
      <c r="K164" s="1"/>
    </row>
    <row r="165" spans="1:11" s="2" customFormat="1" ht="18" customHeight="1">
      <c r="A165" s="27">
        <v>43612</v>
      </c>
      <c r="B165" s="26">
        <v>15956.4</v>
      </c>
      <c r="C165" s="12" t="s">
        <v>4</v>
      </c>
      <c r="D165" s="62" t="s">
        <v>3</v>
      </c>
      <c r="E165" s="59"/>
      <c r="F165" s="59"/>
      <c r="G165" s="20"/>
      <c r="H165" s="20"/>
      <c r="I165" s="3"/>
      <c r="K165" s="1"/>
    </row>
    <row r="166" spans="1:11" s="2" customFormat="1" ht="18" customHeight="1">
      <c r="A166" s="27">
        <v>43612</v>
      </c>
      <c r="B166" s="26">
        <v>25902.03</v>
      </c>
      <c r="C166" s="12" t="s">
        <v>4</v>
      </c>
      <c r="D166" s="62" t="s">
        <v>3</v>
      </c>
      <c r="E166" s="59"/>
      <c r="F166" s="59"/>
      <c r="G166" s="20"/>
      <c r="H166" s="20"/>
      <c r="I166" s="3"/>
      <c r="K166" s="1"/>
    </row>
    <row r="167" spans="1:11" s="2" customFormat="1" ht="18" customHeight="1">
      <c r="A167" s="27">
        <v>43612</v>
      </c>
      <c r="B167" s="26">
        <v>17022.79</v>
      </c>
      <c r="C167" s="12" t="s">
        <v>4</v>
      </c>
      <c r="D167" s="62" t="s">
        <v>3</v>
      </c>
      <c r="E167" s="59"/>
      <c r="F167" s="59"/>
      <c r="G167" s="20"/>
      <c r="H167" s="20"/>
      <c r="I167" s="3"/>
      <c r="K167" s="1"/>
    </row>
    <row r="168" spans="1:11" s="2" customFormat="1" ht="18" customHeight="1">
      <c r="A168" s="27">
        <v>43613</v>
      </c>
      <c r="B168" s="26">
        <v>3220</v>
      </c>
      <c r="C168" s="12" t="s">
        <v>4</v>
      </c>
      <c r="D168" s="12" t="s">
        <v>5</v>
      </c>
      <c r="E168" s="59"/>
      <c r="F168" s="59"/>
      <c r="G168" s="20"/>
      <c r="H168" s="20"/>
      <c r="I168" s="3"/>
      <c r="K168" s="1"/>
    </row>
    <row r="169" spans="1:11" s="2" customFormat="1" ht="18" customHeight="1">
      <c r="A169" s="27">
        <v>43613</v>
      </c>
      <c r="B169" s="26">
        <v>17096.98</v>
      </c>
      <c r="C169" s="12" t="s">
        <v>4</v>
      </c>
      <c r="D169" s="62" t="s">
        <v>3</v>
      </c>
      <c r="E169" s="59"/>
      <c r="F169" s="59"/>
      <c r="G169" s="20"/>
      <c r="H169" s="20"/>
      <c r="I169" s="3"/>
      <c r="K169" s="1"/>
    </row>
    <row r="170" spans="1:11" s="2" customFormat="1" ht="18" customHeight="1">
      <c r="A170" s="27">
        <v>43614</v>
      </c>
      <c r="B170" s="26">
        <v>11491.5</v>
      </c>
      <c r="C170" s="12" t="s">
        <v>4</v>
      </c>
      <c r="D170" s="12" t="s">
        <v>5</v>
      </c>
      <c r="E170" s="59"/>
      <c r="F170" s="59"/>
      <c r="G170" s="20"/>
      <c r="H170" s="20"/>
      <c r="I170" s="3"/>
      <c r="K170" s="1"/>
    </row>
    <row r="171" spans="1:11" s="2" customFormat="1" ht="18" customHeight="1">
      <c r="A171" s="27">
        <v>43614</v>
      </c>
      <c r="B171" s="26">
        <v>56398.36</v>
      </c>
      <c r="C171" s="12" t="s">
        <v>4</v>
      </c>
      <c r="D171" s="62" t="s">
        <v>3</v>
      </c>
      <c r="E171" s="59"/>
      <c r="F171" s="59"/>
      <c r="G171" s="20"/>
      <c r="H171" s="20"/>
      <c r="I171" s="3"/>
      <c r="K171" s="1"/>
    </row>
    <row r="172" spans="1:11" s="2" customFormat="1" ht="18" customHeight="1">
      <c r="A172" s="27">
        <v>43615</v>
      </c>
      <c r="B172" s="26">
        <v>23770.5</v>
      </c>
      <c r="C172" s="12" t="s">
        <v>4</v>
      </c>
      <c r="D172" s="12" t="s">
        <v>5</v>
      </c>
      <c r="E172" s="59"/>
      <c r="F172" s="59"/>
      <c r="G172" s="20"/>
      <c r="H172" s="20"/>
      <c r="I172" s="3"/>
      <c r="K172" s="1"/>
    </row>
    <row r="173" spans="1:11" s="2" customFormat="1" ht="18" customHeight="1">
      <c r="A173" s="27">
        <v>43615</v>
      </c>
      <c r="B173" s="26">
        <v>15842.42</v>
      </c>
      <c r="C173" s="12" t="s">
        <v>4</v>
      </c>
      <c r="D173" s="62" t="s">
        <v>3</v>
      </c>
      <c r="E173" s="59"/>
      <c r="F173" s="59"/>
      <c r="G173" s="20"/>
      <c r="H173" s="20"/>
      <c r="I173" s="3"/>
      <c r="K173" s="1"/>
    </row>
    <row r="174" spans="1:11" s="2" customFormat="1" ht="18" customHeight="1">
      <c r="A174" s="27">
        <v>43616</v>
      </c>
      <c r="B174" s="26">
        <v>5742000</v>
      </c>
      <c r="C174" s="58" t="s">
        <v>2</v>
      </c>
      <c r="D174" s="12" t="s">
        <v>22</v>
      </c>
      <c r="E174" s="59"/>
      <c r="F174" s="59"/>
      <c r="G174" s="20"/>
      <c r="H174" s="20"/>
      <c r="I174" s="3"/>
      <c r="K174" s="1"/>
    </row>
    <row r="175" spans="1:11" s="2" customFormat="1" ht="18" customHeight="1">
      <c r="A175" s="27">
        <v>43616</v>
      </c>
      <c r="B175" s="26">
        <v>22382</v>
      </c>
      <c r="C175" s="12" t="s">
        <v>4</v>
      </c>
      <c r="D175" s="12" t="s">
        <v>5</v>
      </c>
      <c r="E175" s="59"/>
      <c r="F175" s="59"/>
      <c r="G175" s="20"/>
      <c r="H175" s="20"/>
      <c r="I175" s="3"/>
      <c r="K175" s="1"/>
    </row>
    <row r="176" spans="1:11" s="2" customFormat="1" ht="18" customHeight="1">
      <c r="A176" s="27">
        <v>43616</v>
      </c>
      <c r="B176" s="26">
        <v>600</v>
      </c>
      <c r="C176" s="12" t="s">
        <v>4</v>
      </c>
      <c r="D176" s="12" t="s">
        <v>7</v>
      </c>
      <c r="E176" s="59"/>
      <c r="F176" s="59"/>
      <c r="G176" s="20"/>
      <c r="H176" s="20"/>
      <c r="I176" s="3"/>
      <c r="K176" s="1"/>
    </row>
    <row r="177" spans="1:11" s="2" customFormat="1" ht="18" customHeight="1">
      <c r="A177" s="27">
        <v>43616</v>
      </c>
      <c r="B177" s="26">
        <v>15181.48</v>
      </c>
      <c r="C177" s="12" t="s">
        <v>4</v>
      </c>
      <c r="D177" s="62" t="s">
        <v>3</v>
      </c>
      <c r="E177" s="59"/>
      <c r="F177" s="59"/>
      <c r="G177" s="20"/>
      <c r="H177" s="20"/>
      <c r="I177" s="3"/>
      <c r="K177" s="1"/>
    </row>
    <row r="178" spans="1:11" s="2" customFormat="1" ht="18" customHeight="1">
      <c r="A178" s="27">
        <v>43619</v>
      </c>
      <c r="B178" s="26">
        <v>112283.6</v>
      </c>
      <c r="C178" s="12" t="s">
        <v>4</v>
      </c>
      <c r="D178" s="12" t="s">
        <v>5</v>
      </c>
      <c r="E178" s="59"/>
      <c r="F178" s="59"/>
      <c r="G178" s="20"/>
      <c r="H178" s="20"/>
      <c r="I178" s="3"/>
      <c r="K178" s="1"/>
    </row>
    <row r="179" spans="1:11" s="2" customFormat="1" ht="18" customHeight="1">
      <c r="A179" s="27">
        <v>43619</v>
      </c>
      <c r="B179" s="26">
        <v>36797.32</v>
      </c>
      <c r="C179" s="12" t="s">
        <v>4</v>
      </c>
      <c r="D179" s="62" t="s">
        <v>3</v>
      </c>
      <c r="E179" s="59"/>
      <c r="F179" s="59"/>
      <c r="G179" s="20"/>
      <c r="H179" s="20"/>
      <c r="I179" s="3"/>
      <c r="K179" s="1"/>
    </row>
    <row r="180" spans="1:11" s="2" customFormat="1" ht="18" customHeight="1">
      <c r="A180" s="27">
        <v>43619</v>
      </c>
      <c r="B180" s="26">
        <v>76327.11</v>
      </c>
      <c r="C180" s="12" t="s">
        <v>4</v>
      </c>
      <c r="D180" s="62" t="s">
        <v>3</v>
      </c>
      <c r="E180" s="59"/>
      <c r="F180" s="59"/>
      <c r="G180" s="20"/>
      <c r="H180" s="20"/>
      <c r="I180" s="3"/>
      <c r="K180" s="1"/>
    </row>
    <row r="181" spans="1:11" s="2" customFormat="1" ht="18" customHeight="1">
      <c r="A181" s="27">
        <v>43619</v>
      </c>
      <c r="B181" s="26">
        <v>61297.87</v>
      </c>
      <c r="C181" s="12" t="s">
        <v>4</v>
      </c>
      <c r="D181" s="62" t="s">
        <v>3</v>
      </c>
      <c r="E181" s="59"/>
      <c r="F181" s="59"/>
      <c r="G181" s="20"/>
      <c r="H181" s="20"/>
      <c r="I181" s="3"/>
      <c r="K181" s="1"/>
    </row>
    <row r="182" spans="1:11" s="2" customFormat="1" ht="18" customHeight="1">
      <c r="A182" s="27">
        <v>43620</v>
      </c>
      <c r="B182" s="26">
        <v>3847000</v>
      </c>
      <c r="C182" s="58" t="s">
        <v>2</v>
      </c>
      <c r="D182" s="12" t="s">
        <v>21</v>
      </c>
      <c r="E182" s="59"/>
      <c r="F182" s="59"/>
      <c r="G182" s="20"/>
      <c r="H182" s="20"/>
      <c r="I182" s="3"/>
      <c r="K182" s="1"/>
    </row>
    <row r="183" spans="1:11" s="2" customFormat="1" ht="18" customHeight="1">
      <c r="A183" s="27">
        <v>43620</v>
      </c>
      <c r="B183" s="26">
        <v>24011</v>
      </c>
      <c r="C183" s="12" t="s">
        <v>4</v>
      </c>
      <c r="D183" s="12" t="s">
        <v>5</v>
      </c>
      <c r="E183" s="59"/>
      <c r="F183" s="59"/>
      <c r="G183" s="20"/>
      <c r="H183" s="20"/>
      <c r="I183" s="3"/>
      <c r="K183" s="1"/>
    </row>
    <row r="184" spans="1:11" s="2" customFormat="1" ht="18" customHeight="1">
      <c r="A184" s="27">
        <v>43620</v>
      </c>
      <c r="B184" s="26">
        <v>51361.86</v>
      </c>
      <c r="C184" s="12" t="s">
        <v>4</v>
      </c>
      <c r="D184" s="62" t="s">
        <v>3</v>
      </c>
      <c r="E184" s="59"/>
      <c r="F184" s="59"/>
      <c r="G184" s="20"/>
      <c r="H184" s="20"/>
      <c r="I184" s="3"/>
      <c r="K184" s="1"/>
    </row>
    <row r="185" spans="1:11" s="2" customFormat="1" ht="18" customHeight="1">
      <c r="A185" s="27">
        <v>43621</v>
      </c>
      <c r="B185" s="26">
        <v>26070.2</v>
      </c>
      <c r="C185" s="12" t="s">
        <v>4</v>
      </c>
      <c r="D185" s="12" t="s">
        <v>5</v>
      </c>
      <c r="E185" s="59"/>
      <c r="F185" s="59"/>
      <c r="G185" s="20"/>
      <c r="H185" s="20"/>
      <c r="I185" s="3"/>
      <c r="K185" s="1"/>
    </row>
    <row r="186" spans="1:11" s="2" customFormat="1" ht="18" customHeight="1">
      <c r="A186" s="27">
        <v>43621</v>
      </c>
      <c r="B186" s="26">
        <v>152256.76999999999</v>
      </c>
      <c r="C186" s="12" t="s">
        <v>4</v>
      </c>
      <c r="D186" s="62" t="s">
        <v>3</v>
      </c>
      <c r="E186" s="59"/>
      <c r="F186" s="59"/>
      <c r="G186" s="20"/>
      <c r="H186" s="20"/>
      <c r="I186" s="3"/>
      <c r="K186" s="1"/>
    </row>
    <row r="187" spans="1:11" s="2" customFormat="1" ht="18" customHeight="1">
      <c r="A187" s="27">
        <v>43622</v>
      </c>
      <c r="B187" s="26">
        <v>23888</v>
      </c>
      <c r="C187" s="12" t="s">
        <v>4</v>
      </c>
      <c r="D187" s="12" t="s">
        <v>5</v>
      </c>
      <c r="E187" s="59"/>
      <c r="F187" s="59"/>
      <c r="G187" s="20"/>
      <c r="H187" s="20"/>
      <c r="I187" s="3"/>
      <c r="K187" s="1"/>
    </row>
    <row r="188" spans="1:11" s="2" customFormat="1" ht="18" customHeight="1">
      <c r="A188" s="27">
        <v>43622</v>
      </c>
      <c r="B188" s="26">
        <v>23003.7</v>
      </c>
      <c r="C188" s="12" t="s">
        <v>4</v>
      </c>
      <c r="D188" s="62" t="s">
        <v>3</v>
      </c>
      <c r="E188" s="59"/>
      <c r="F188" s="59"/>
      <c r="G188" s="20"/>
      <c r="H188" s="20"/>
      <c r="I188" s="3"/>
      <c r="K188" s="1"/>
    </row>
    <row r="189" spans="1:11" s="2" customFormat="1" ht="18" customHeight="1">
      <c r="A189" s="27">
        <v>43622</v>
      </c>
      <c r="B189" s="26">
        <v>12988</v>
      </c>
      <c r="C189" s="12" t="s">
        <v>4</v>
      </c>
      <c r="D189" s="12" t="s">
        <v>20</v>
      </c>
      <c r="E189" s="59"/>
      <c r="F189" s="59"/>
      <c r="G189" s="20"/>
      <c r="H189" s="20"/>
      <c r="I189" s="3"/>
      <c r="K189" s="1"/>
    </row>
    <row r="190" spans="1:11" s="2" customFormat="1" ht="18" customHeight="1">
      <c r="A190" s="27">
        <v>43622</v>
      </c>
      <c r="B190" s="26">
        <v>100</v>
      </c>
      <c r="C190" s="12" t="s">
        <v>4</v>
      </c>
      <c r="D190" s="62" t="s">
        <v>8</v>
      </c>
      <c r="E190" s="59"/>
      <c r="F190" s="59"/>
      <c r="G190" s="20"/>
      <c r="H190" s="20"/>
      <c r="I190" s="3"/>
      <c r="K190" s="1"/>
    </row>
    <row r="191" spans="1:11" s="2" customFormat="1" ht="18" customHeight="1">
      <c r="A191" s="27">
        <v>43623</v>
      </c>
      <c r="B191" s="26">
        <v>144431.1</v>
      </c>
      <c r="C191" s="12" t="s">
        <v>4</v>
      </c>
      <c r="D191" s="12" t="s">
        <v>5</v>
      </c>
      <c r="E191" s="59"/>
      <c r="F191" s="59"/>
      <c r="G191" s="20"/>
      <c r="H191" s="20"/>
      <c r="I191" s="3"/>
      <c r="K191" s="1"/>
    </row>
    <row r="192" spans="1:11" s="2" customFormat="1" ht="18" customHeight="1">
      <c r="A192" s="27">
        <v>43623</v>
      </c>
      <c r="B192" s="26">
        <v>100</v>
      </c>
      <c r="C192" s="12" t="s">
        <v>4</v>
      </c>
      <c r="D192" s="12" t="s">
        <v>7</v>
      </c>
      <c r="E192" s="59"/>
      <c r="F192" s="59"/>
      <c r="G192" s="20"/>
      <c r="H192" s="20"/>
      <c r="I192" s="3"/>
      <c r="K192" s="1"/>
    </row>
    <row r="193" spans="1:11" s="2" customFormat="1" ht="18" customHeight="1">
      <c r="A193" s="27">
        <v>43623</v>
      </c>
      <c r="B193" s="26">
        <v>11547.85</v>
      </c>
      <c r="C193" s="12" t="s">
        <v>4</v>
      </c>
      <c r="D193" s="62" t="s">
        <v>3</v>
      </c>
      <c r="E193" s="59"/>
      <c r="F193" s="59"/>
      <c r="G193" s="20"/>
      <c r="H193" s="20"/>
      <c r="I193" s="3"/>
      <c r="K193" s="1"/>
    </row>
    <row r="194" spans="1:11" s="2" customFormat="1" ht="18" customHeight="1">
      <c r="A194" s="27">
        <v>43626</v>
      </c>
      <c r="B194" s="26">
        <v>78869</v>
      </c>
      <c r="C194" s="12" t="s">
        <v>4</v>
      </c>
      <c r="D194" s="12" t="s">
        <v>5</v>
      </c>
      <c r="E194" s="59"/>
      <c r="F194" s="59"/>
      <c r="G194" s="20"/>
      <c r="H194" s="20"/>
      <c r="I194" s="3"/>
      <c r="K194" s="1"/>
    </row>
    <row r="195" spans="1:11" s="2" customFormat="1" ht="18" customHeight="1">
      <c r="A195" s="27">
        <v>43626</v>
      </c>
      <c r="B195" s="26">
        <v>26133.39</v>
      </c>
      <c r="C195" s="12" t="s">
        <v>4</v>
      </c>
      <c r="D195" s="62" t="s">
        <v>3</v>
      </c>
      <c r="E195" s="59"/>
      <c r="F195" s="59"/>
      <c r="G195" s="20"/>
      <c r="H195" s="20"/>
      <c r="I195" s="3"/>
      <c r="K195" s="1"/>
    </row>
    <row r="196" spans="1:11" s="2" customFormat="1" ht="18" customHeight="1">
      <c r="A196" s="27">
        <v>43626</v>
      </c>
      <c r="B196" s="26">
        <v>5314.47</v>
      </c>
      <c r="C196" s="12" t="s">
        <v>4</v>
      </c>
      <c r="D196" s="62" t="s">
        <v>3</v>
      </c>
      <c r="E196" s="59"/>
      <c r="F196" s="59"/>
      <c r="G196" s="20"/>
      <c r="H196" s="20"/>
      <c r="I196" s="3"/>
      <c r="K196" s="1"/>
    </row>
    <row r="197" spans="1:11" s="2" customFormat="1" ht="18" customHeight="1">
      <c r="A197" s="27">
        <v>43626</v>
      </c>
      <c r="B197" s="26">
        <v>3220.68</v>
      </c>
      <c r="C197" s="12" t="s">
        <v>4</v>
      </c>
      <c r="D197" s="62" t="s">
        <v>3</v>
      </c>
      <c r="E197" s="59"/>
      <c r="F197" s="59"/>
      <c r="G197" s="20"/>
      <c r="H197" s="20"/>
      <c r="I197" s="3"/>
      <c r="K197" s="1"/>
    </row>
    <row r="198" spans="1:11" s="2" customFormat="1" ht="18" customHeight="1">
      <c r="A198" s="27">
        <v>43627</v>
      </c>
      <c r="B198" s="26">
        <v>1790</v>
      </c>
      <c r="C198" s="12" t="s">
        <v>4</v>
      </c>
      <c r="D198" s="12" t="s">
        <v>5</v>
      </c>
      <c r="E198" s="59"/>
      <c r="F198" s="59"/>
      <c r="G198" s="20"/>
      <c r="H198" s="20"/>
      <c r="I198" s="3"/>
      <c r="K198" s="1"/>
    </row>
    <row r="199" spans="1:11" s="2" customFormat="1" ht="18" customHeight="1">
      <c r="A199" s="27">
        <v>43627</v>
      </c>
      <c r="B199" s="26">
        <v>4133.6400000000003</v>
      </c>
      <c r="C199" s="12" t="s">
        <v>4</v>
      </c>
      <c r="D199" s="62" t="s">
        <v>3</v>
      </c>
      <c r="E199" s="59"/>
      <c r="F199" s="59"/>
      <c r="G199" s="20"/>
      <c r="H199" s="20"/>
      <c r="I199" s="3"/>
      <c r="K199" s="1"/>
    </row>
    <row r="200" spans="1:11" s="2" customFormat="1" ht="18" customHeight="1">
      <c r="A200" s="27">
        <v>43628</v>
      </c>
      <c r="B200" s="26">
        <v>2197</v>
      </c>
      <c r="C200" s="12" t="s">
        <v>4</v>
      </c>
      <c r="D200" s="12" t="s">
        <v>5</v>
      </c>
      <c r="E200" s="59"/>
      <c r="F200" s="59"/>
      <c r="G200" s="20"/>
      <c r="H200" s="20"/>
      <c r="I200" s="3"/>
      <c r="K200" s="1"/>
    </row>
    <row r="201" spans="1:11" s="2" customFormat="1" ht="18" customHeight="1">
      <c r="A201" s="27">
        <v>43628</v>
      </c>
      <c r="B201" s="26">
        <v>9779.02</v>
      </c>
      <c r="C201" s="12" t="s">
        <v>4</v>
      </c>
      <c r="D201" s="62" t="s">
        <v>3</v>
      </c>
      <c r="E201" s="59"/>
      <c r="F201" s="59"/>
      <c r="G201" s="20"/>
      <c r="H201" s="20"/>
      <c r="I201" s="3"/>
      <c r="K201" s="1"/>
    </row>
    <row r="202" spans="1:11" s="2" customFormat="1" ht="18" customHeight="1">
      <c r="A202" s="27">
        <v>43629</v>
      </c>
      <c r="B202" s="26">
        <v>6749.33</v>
      </c>
      <c r="C202" s="12" t="s">
        <v>4</v>
      </c>
      <c r="D202" s="62" t="s">
        <v>3</v>
      </c>
      <c r="E202" s="59"/>
      <c r="F202" s="59"/>
      <c r="G202" s="20"/>
      <c r="H202" s="20"/>
      <c r="I202" s="3"/>
      <c r="K202" s="1"/>
    </row>
    <row r="203" spans="1:11" s="2" customFormat="1" ht="18" customHeight="1">
      <c r="A203" s="27">
        <v>43630</v>
      </c>
      <c r="B203" s="26">
        <v>1800</v>
      </c>
      <c r="C203" s="12" t="s">
        <v>4</v>
      </c>
      <c r="D203" s="12" t="s">
        <v>5</v>
      </c>
      <c r="E203" s="59"/>
      <c r="F203" s="59"/>
      <c r="G203" s="20"/>
      <c r="H203" s="20"/>
      <c r="I203" s="3"/>
      <c r="K203" s="1"/>
    </row>
    <row r="204" spans="1:11" s="2" customFormat="1" ht="18" customHeight="1">
      <c r="A204" s="27">
        <v>43630</v>
      </c>
      <c r="B204" s="26">
        <v>3300</v>
      </c>
      <c r="C204" s="12" t="s">
        <v>4</v>
      </c>
      <c r="D204" s="12" t="s">
        <v>7</v>
      </c>
      <c r="E204" s="59"/>
      <c r="F204" s="59"/>
      <c r="G204" s="20"/>
      <c r="H204" s="20"/>
      <c r="I204" s="3"/>
      <c r="K204" s="1"/>
    </row>
    <row r="205" spans="1:11" s="2" customFormat="1" ht="18" customHeight="1">
      <c r="A205" s="27">
        <v>43630</v>
      </c>
      <c r="B205" s="26">
        <v>2449.7600000000002</v>
      </c>
      <c r="C205" s="12" t="s">
        <v>4</v>
      </c>
      <c r="D205" s="62" t="s">
        <v>3</v>
      </c>
      <c r="E205" s="59"/>
      <c r="F205" s="59"/>
      <c r="G205" s="20"/>
      <c r="H205" s="20"/>
      <c r="I205" s="3"/>
      <c r="K205" s="1"/>
    </row>
    <row r="206" spans="1:11" s="2" customFormat="1" ht="18" customHeight="1">
      <c r="A206" s="27">
        <v>43633</v>
      </c>
      <c r="B206" s="26">
        <v>6092</v>
      </c>
      <c r="C206" s="12" t="s">
        <v>4</v>
      </c>
      <c r="D206" s="12" t="s">
        <v>5</v>
      </c>
      <c r="E206" s="59"/>
      <c r="F206" s="59"/>
      <c r="G206" s="20"/>
      <c r="H206" s="20"/>
      <c r="I206" s="3"/>
      <c r="K206" s="1"/>
    </row>
    <row r="207" spans="1:11" s="2" customFormat="1" ht="18" customHeight="1">
      <c r="A207" s="27">
        <v>43633</v>
      </c>
      <c r="B207" s="26">
        <v>2600.7399999999998</v>
      </c>
      <c r="C207" s="12" t="s">
        <v>4</v>
      </c>
      <c r="D207" s="62" t="s">
        <v>3</v>
      </c>
      <c r="E207" s="59"/>
      <c r="F207" s="59"/>
      <c r="G207" s="20"/>
      <c r="H207" s="20"/>
      <c r="I207" s="3"/>
      <c r="K207" s="1"/>
    </row>
    <row r="208" spans="1:11" s="2" customFormat="1" ht="18" customHeight="1">
      <c r="A208" s="27">
        <v>43633</v>
      </c>
      <c r="B208" s="26">
        <v>2239.7800000000002</v>
      </c>
      <c r="C208" s="12" t="s">
        <v>4</v>
      </c>
      <c r="D208" s="62" t="s">
        <v>3</v>
      </c>
      <c r="E208" s="59"/>
      <c r="F208" s="59"/>
      <c r="G208" s="20"/>
      <c r="H208" s="20"/>
      <c r="I208" s="3"/>
      <c r="K208" s="1"/>
    </row>
    <row r="209" spans="1:11" s="2" customFormat="1" ht="18" customHeight="1">
      <c r="A209" s="27">
        <v>43633</v>
      </c>
      <c r="B209" s="26">
        <v>9198.35</v>
      </c>
      <c r="C209" s="12" t="s">
        <v>4</v>
      </c>
      <c r="D209" s="62" t="s">
        <v>3</v>
      </c>
      <c r="E209" s="59"/>
      <c r="F209" s="59"/>
      <c r="G209" s="20"/>
      <c r="H209" s="20"/>
      <c r="I209" s="3"/>
      <c r="K209" s="1"/>
    </row>
    <row r="210" spans="1:11" s="2" customFormat="1" ht="18" customHeight="1">
      <c r="A210" s="27">
        <v>43634</v>
      </c>
      <c r="B210" s="26">
        <v>1880</v>
      </c>
      <c r="C210" s="12" t="s">
        <v>4</v>
      </c>
      <c r="D210" s="12" t="s">
        <v>5</v>
      </c>
      <c r="E210" s="59"/>
      <c r="F210" s="59"/>
      <c r="G210" s="20"/>
      <c r="H210" s="20"/>
      <c r="I210" s="3"/>
      <c r="K210" s="1"/>
    </row>
    <row r="211" spans="1:11" s="2" customFormat="1" ht="18" customHeight="1">
      <c r="A211" s="27">
        <v>43634</v>
      </c>
      <c r="B211" s="26">
        <v>4996.5</v>
      </c>
      <c r="C211" s="12" t="s">
        <v>4</v>
      </c>
      <c r="D211" s="62" t="s">
        <v>3</v>
      </c>
      <c r="E211" s="59"/>
      <c r="F211" s="59"/>
      <c r="G211" s="20"/>
      <c r="H211" s="20"/>
      <c r="I211" s="3"/>
      <c r="K211" s="1"/>
    </row>
    <row r="212" spans="1:11" s="2" customFormat="1" ht="18" customHeight="1">
      <c r="A212" s="27">
        <v>43634</v>
      </c>
      <c r="B212" s="26">
        <v>1150</v>
      </c>
      <c r="C212" s="12" t="s">
        <v>4</v>
      </c>
      <c r="D212" s="62" t="s">
        <v>8</v>
      </c>
      <c r="E212" s="59"/>
      <c r="F212" s="59"/>
      <c r="G212" s="20"/>
      <c r="H212" s="20"/>
      <c r="I212" s="3"/>
      <c r="K212" s="1"/>
    </row>
    <row r="213" spans="1:11" s="2" customFormat="1" ht="18" customHeight="1">
      <c r="A213" s="27">
        <v>43635</v>
      </c>
      <c r="B213" s="26">
        <v>4124.59</v>
      </c>
      <c r="C213" s="12" t="s">
        <v>4</v>
      </c>
      <c r="D213" s="62" t="s">
        <v>3</v>
      </c>
      <c r="E213" s="59"/>
      <c r="F213" s="59"/>
      <c r="G213" s="20"/>
      <c r="H213" s="20"/>
      <c r="I213" s="3"/>
      <c r="K213" s="1"/>
    </row>
    <row r="214" spans="1:11" s="2" customFormat="1" ht="18" customHeight="1">
      <c r="A214" s="27">
        <v>43636</v>
      </c>
      <c r="B214" s="26">
        <v>2440</v>
      </c>
      <c r="C214" s="12" t="s">
        <v>4</v>
      </c>
      <c r="D214" s="12" t="s">
        <v>5</v>
      </c>
      <c r="E214" s="59"/>
      <c r="F214" s="59"/>
      <c r="G214" s="20"/>
      <c r="H214" s="20"/>
      <c r="I214" s="3"/>
      <c r="K214" s="1"/>
    </row>
    <row r="215" spans="1:11" s="2" customFormat="1" ht="18" customHeight="1">
      <c r="A215" s="27">
        <v>43636</v>
      </c>
      <c r="B215" s="26">
        <v>7554.24</v>
      </c>
      <c r="C215" s="12" t="s">
        <v>4</v>
      </c>
      <c r="D215" s="62" t="s">
        <v>3</v>
      </c>
      <c r="E215" s="59"/>
      <c r="F215" s="59"/>
      <c r="G215" s="20"/>
      <c r="H215" s="20"/>
      <c r="I215" s="3"/>
      <c r="K215" s="1"/>
    </row>
    <row r="216" spans="1:11" s="2" customFormat="1" ht="18" customHeight="1">
      <c r="A216" s="27">
        <v>43637</v>
      </c>
      <c r="B216" s="26">
        <v>1790</v>
      </c>
      <c r="C216" s="12" t="s">
        <v>4</v>
      </c>
      <c r="D216" s="12" t="s">
        <v>5</v>
      </c>
      <c r="E216" s="59"/>
      <c r="F216" s="59"/>
      <c r="G216" s="20"/>
      <c r="H216" s="20"/>
      <c r="I216" s="3"/>
      <c r="K216" s="1"/>
    </row>
    <row r="217" spans="1:11" s="2" customFormat="1" ht="18" customHeight="1">
      <c r="A217" s="27">
        <v>43637</v>
      </c>
      <c r="B217" s="26">
        <v>2963.59</v>
      </c>
      <c r="C217" s="12" t="s">
        <v>4</v>
      </c>
      <c r="D217" s="62" t="s">
        <v>3</v>
      </c>
      <c r="E217" s="59"/>
      <c r="F217" s="59"/>
      <c r="G217" s="20"/>
      <c r="H217" s="20"/>
      <c r="I217" s="3"/>
      <c r="K217" s="1"/>
    </row>
    <row r="218" spans="1:11" s="2" customFormat="1" ht="18" customHeight="1">
      <c r="A218" s="27">
        <v>43640</v>
      </c>
      <c r="B218" s="26">
        <v>86785</v>
      </c>
      <c r="C218" s="12" t="s">
        <v>4</v>
      </c>
      <c r="D218" s="12" t="s">
        <v>5</v>
      </c>
      <c r="E218" s="59"/>
      <c r="F218" s="59"/>
      <c r="G218" s="20"/>
      <c r="H218" s="20"/>
      <c r="I218" s="3"/>
      <c r="K218" s="1"/>
    </row>
    <row r="219" spans="1:11" s="2" customFormat="1" ht="18" customHeight="1">
      <c r="A219" s="27">
        <v>43640</v>
      </c>
      <c r="B219" s="26">
        <v>11554.84</v>
      </c>
      <c r="C219" s="12" t="s">
        <v>4</v>
      </c>
      <c r="D219" s="62" t="s">
        <v>3</v>
      </c>
      <c r="E219" s="59"/>
      <c r="F219" s="59"/>
      <c r="G219" s="20"/>
      <c r="H219" s="20"/>
      <c r="I219" s="3"/>
      <c r="K219" s="1"/>
    </row>
    <row r="220" spans="1:11" s="2" customFormat="1" ht="18" customHeight="1">
      <c r="A220" s="27">
        <v>43640</v>
      </c>
      <c r="B220" s="26">
        <v>73775.62</v>
      </c>
      <c r="C220" s="12" t="s">
        <v>4</v>
      </c>
      <c r="D220" s="62" t="s">
        <v>3</v>
      </c>
      <c r="E220" s="59"/>
      <c r="F220" s="59"/>
      <c r="G220" s="20"/>
      <c r="H220" s="20"/>
      <c r="I220" s="3"/>
      <c r="K220" s="1"/>
    </row>
    <row r="221" spans="1:11" s="2" customFormat="1" ht="18" customHeight="1">
      <c r="A221" s="27">
        <v>43640</v>
      </c>
      <c r="B221" s="26">
        <v>11877.14</v>
      </c>
      <c r="C221" s="12" t="s">
        <v>4</v>
      </c>
      <c r="D221" s="62" t="s">
        <v>3</v>
      </c>
      <c r="E221" s="59"/>
      <c r="F221" s="59"/>
      <c r="G221" s="20"/>
      <c r="H221" s="20"/>
      <c r="I221" s="3"/>
      <c r="K221" s="1"/>
    </row>
    <row r="222" spans="1:11" s="2" customFormat="1" ht="18" customHeight="1">
      <c r="A222" s="27">
        <v>43641</v>
      </c>
      <c r="B222" s="26">
        <v>1260</v>
      </c>
      <c r="C222" s="12" t="s">
        <v>4</v>
      </c>
      <c r="D222" s="12" t="s">
        <v>5</v>
      </c>
      <c r="E222" s="59"/>
      <c r="F222" s="59"/>
      <c r="G222" s="20"/>
      <c r="H222" s="20"/>
      <c r="I222" s="3"/>
      <c r="K222" s="1"/>
    </row>
    <row r="223" spans="1:11" s="2" customFormat="1" ht="18" customHeight="1">
      <c r="A223" s="27">
        <v>43641</v>
      </c>
      <c r="B223" s="26">
        <v>1289.81</v>
      </c>
      <c r="C223" s="12" t="s">
        <v>4</v>
      </c>
      <c r="D223" s="62" t="s">
        <v>3</v>
      </c>
      <c r="E223" s="59"/>
      <c r="F223" s="59"/>
      <c r="G223" s="20"/>
      <c r="H223" s="20"/>
      <c r="I223" s="3"/>
      <c r="K223" s="1"/>
    </row>
    <row r="224" spans="1:11" s="2" customFormat="1" ht="18" customHeight="1">
      <c r="A224" s="27">
        <v>43642</v>
      </c>
      <c r="B224" s="26">
        <v>2065</v>
      </c>
      <c r="C224" s="12" t="s">
        <v>4</v>
      </c>
      <c r="D224" s="12" t="s">
        <v>5</v>
      </c>
      <c r="E224" s="59"/>
      <c r="F224" s="59"/>
      <c r="G224" s="20"/>
      <c r="H224" s="20"/>
      <c r="I224" s="3"/>
      <c r="K224" s="1"/>
    </row>
    <row r="225" spans="1:11" s="2" customFormat="1" ht="21" customHeight="1">
      <c r="A225" s="27">
        <v>43642</v>
      </c>
      <c r="B225" s="26">
        <v>16063.39</v>
      </c>
      <c r="C225" s="12" t="s">
        <v>4</v>
      </c>
      <c r="D225" s="62" t="s">
        <v>3</v>
      </c>
      <c r="E225" s="59"/>
      <c r="F225" s="59"/>
      <c r="G225" s="20"/>
      <c r="H225" s="20"/>
      <c r="I225" s="3"/>
      <c r="K225" s="1"/>
    </row>
    <row r="226" spans="1:11" s="2" customFormat="1" ht="18" customHeight="1">
      <c r="A226" s="27">
        <v>43643</v>
      </c>
      <c r="B226" s="26">
        <v>2781.5</v>
      </c>
      <c r="C226" s="12" t="s">
        <v>4</v>
      </c>
      <c r="D226" s="12" t="s">
        <v>5</v>
      </c>
      <c r="E226" s="59"/>
      <c r="F226" s="59"/>
      <c r="G226" s="20"/>
      <c r="H226" s="20"/>
      <c r="I226" s="3"/>
      <c r="K226" s="1"/>
    </row>
    <row r="227" spans="1:11" s="2" customFormat="1" ht="18" customHeight="1">
      <c r="A227" s="27">
        <v>43643</v>
      </c>
      <c r="B227" s="26">
        <v>369.96</v>
      </c>
      <c r="C227" s="12" t="s">
        <v>4</v>
      </c>
      <c r="D227" s="62" t="s">
        <v>3</v>
      </c>
      <c r="E227" s="59"/>
      <c r="F227" s="59"/>
      <c r="G227" s="20"/>
      <c r="H227" s="20"/>
      <c r="I227" s="3"/>
      <c r="K227" s="1"/>
    </row>
    <row r="228" spans="1:11" s="2" customFormat="1" ht="18" customHeight="1">
      <c r="A228" s="27">
        <v>43644</v>
      </c>
      <c r="B228" s="26">
        <v>1310</v>
      </c>
      <c r="C228" s="12" t="s">
        <v>4</v>
      </c>
      <c r="D228" s="12" t="s">
        <v>5</v>
      </c>
      <c r="E228" s="59"/>
      <c r="F228" s="59"/>
      <c r="G228" s="20"/>
      <c r="H228" s="20"/>
      <c r="I228" s="3"/>
      <c r="K228" s="1"/>
    </row>
    <row r="229" spans="1:11" s="2" customFormat="1" ht="18" customHeight="1">
      <c r="A229" s="27">
        <v>43644</v>
      </c>
      <c r="B229" s="26">
        <v>3650</v>
      </c>
      <c r="C229" s="12" t="s">
        <v>4</v>
      </c>
      <c r="D229" s="12" t="s">
        <v>7</v>
      </c>
      <c r="E229" s="59"/>
      <c r="F229" s="59"/>
      <c r="G229" s="20"/>
      <c r="H229" s="20"/>
      <c r="I229" s="3"/>
      <c r="K229" s="1"/>
    </row>
    <row r="230" spans="1:11" s="2" customFormat="1" ht="18" customHeight="1">
      <c r="A230" s="27">
        <v>43644</v>
      </c>
      <c r="B230" s="26">
        <v>1099.8900000000001</v>
      </c>
      <c r="C230" s="12" t="s">
        <v>4</v>
      </c>
      <c r="D230" s="62" t="s">
        <v>3</v>
      </c>
      <c r="E230" s="59"/>
      <c r="F230" s="59"/>
      <c r="G230" s="20"/>
      <c r="H230" s="20"/>
      <c r="I230" s="3"/>
      <c r="K230" s="1"/>
    </row>
    <row r="231" spans="1:11" s="2" customFormat="1" ht="18" customHeight="1">
      <c r="A231" s="27">
        <v>43647</v>
      </c>
      <c r="B231" s="26">
        <v>3599.64</v>
      </c>
      <c r="C231" s="12" t="s">
        <v>4</v>
      </c>
      <c r="D231" s="62" t="s">
        <v>3</v>
      </c>
      <c r="E231" s="59"/>
      <c r="F231" s="59"/>
      <c r="G231" s="20"/>
      <c r="H231" s="20"/>
      <c r="I231" s="3"/>
      <c r="K231" s="1"/>
    </row>
    <row r="232" spans="1:11" s="2" customFormat="1" ht="18" customHeight="1">
      <c r="A232" s="27">
        <v>43647</v>
      </c>
      <c r="B232" s="26">
        <v>4432</v>
      </c>
      <c r="C232" s="12" t="s">
        <v>4</v>
      </c>
      <c r="D232" s="12" t="s">
        <v>5</v>
      </c>
      <c r="E232" s="59"/>
      <c r="F232" s="59"/>
      <c r="G232" s="20"/>
      <c r="H232" s="20"/>
      <c r="I232" s="3"/>
      <c r="K232" s="1"/>
    </row>
    <row r="233" spans="1:11" s="2" customFormat="1" ht="18" customHeight="1">
      <c r="A233" s="27">
        <v>43647</v>
      </c>
      <c r="B233" s="26">
        <v>3435.85</v>
      </c>
      <c r="C233" s="12" t="s">
        <v>4</v>
      </c>
      <c r="D233" s="62" t="s">
        <v>3</v>
      </c>
      <c r="E233" s="59"/>
      <c r="F233" s="59"/>
      <c r="G233" s="20"/>
      <c r="H233" s="20"/>
      <c r="I233" s="3"/>
      <c r="K233" s="1"/>
    </row>
    <row r="234" spans="1:11" s="2" customFormat="1" ht="18" customHeight="1">
      <c r="A234" s="27">
        <v>43647</v>
      </c>
      <c r="B234" s="26">
        <v>856.91</v>
      </c>
      <c r="C234" s="12" t="s">
        <v>4</v>
      </c>
      <c r="D234" s="62" t="s">
        <v>3</v>
      </c>
      <c r="E234" s="59"/>
      <c r="F234" s="59"/>
      <c r="G234" s="20"/>
      <c r="H234" s="20"/>
      <c r="I234" s="3"/>
      <c r="K234" s="1"/>
    </row>
    <row r="235" spans="1:11" s="2" customFormat="1" ht="18" customHeight="1">
      <c r="A235" s="25">
        <v>43648</v>
      </c>
      <c r="B235" s="24">
        <v>20000000</v>
      </c>
      <c r="C235" s="58" t="s">
        <v>2</v>
      </c>
      <c r="D235" s="58" t="s">
        <v>11</v>
      </c>
      <c r="E235" s="59"/>
      <c r="F235" s="59"/>
      <c r="G235" s="20"/>
      <c r="H235" s="20"/>
      <c r="I235" s="3"/>
      <c r="K235" s="1"/>
    </row>
    <row r="236" spans="1:11" s="2" customFormat="1" ht="18" customHeight="1">
      <c r="A236" s="25">
        <v>43648</v>
      </c>
      <c r="B236" s="24">
        <v>1962</v>
      </c>
      <c r="C236" s="12" t="s">
        <v>4</v>
      </c>
      <c r="D236" s="12" t="s">
        <v>5</v>
      </c>
      <c r="E236" s="59"/>
      <c r="F236" s="59"/>
      <c r="G236" s="20"/>
      <c r="H236" s="20"/>
      <c r="I236" s="3"/>
      <c r="K236" s="1"/>
    </row>
    <row r="237" spans="1:11" s="2" customFormat="1" ht="18" customHeight="1">
      <c r="A237" s="25">
        <v>43648</v>
      </c>
      <c r="B237" s="24">
        <v>38188.18</v>
      </c>
      <c r="C237" s="12" t="s">
        <v>4</v>
      </c>
      <c r="D237" s="62" t="s">
        <v>3</v>
      </c>
      <c r="E237" s="59"/>
      <c r="F237" s="59"/>
      <c r="G237" s="20"/>
      <c r="H237" s="20"/>
      <c r="I237" s="3"/>
      <c r="K237" s="1"/>
    </row>
    <row r="238" spans="1:11" s="2" customFormat="1" ht="18" customHeight="1">
      <c r="A238" s="25">
        <v>43649</v>
      </c>
      <c r="B238" s="24">
        <v>380</v>
      </c>
      <c r="C238" s="12" t="s">
        <v>4</v>
      </c>
      <c r="D238" s="12" t="s">
        <v>5</v>
      </c>
      <c r="E238" s="59"/>
      <c r="F238" s="59"/>
      <c r="G238" s="20"/>
      <c r="H238" s="20"/>
      <c r="I238" s="3"/>
      <c r="K238" s="1"/>
    </row>
    <row r="239" spans="1:11" s="2" customFormat="1" ht="18" customHeight="1">
      <c r="A239" s="25">
        <v>43649</v>
      </c>
      <c r="B239" s="24">
        <v>4844.5200000000004</v>
      </c>
      <c r="C239" s="12" t="s">
        <v>4</v>
      </c>
      <c r="D239" s="62" t="s">
        <v>3</v>
      </c>
      <c r="E239" s="59"/>
      <c r="F239" s="59"/>
      <c r="G239" s="20"/>
      <c r="H239" s="20"/>
      <c r="I239" s="3"/>
      <c r="K239" s="1"/>
    </row>
    <row r="240" spans="1:11" s="2" customFormat="1" ht="18" customHeight="1">
      <c r="A240" s="25">
        <v>43650</v>
      </c>
      <c r="B240" s="24">
        <v>2770</v>
      </c>
      <c r="C240" s="12" t="s">
        <v>4</v>
      </c>
      <c r="D240" s="12" t="s">
        <v>5</v>
      </c>
      <c r="E240" s="59"/>
      <c r="F240" s="59"/>
      <c r="G240" s="20"/>
      <c r="H240" s="20"/>
      <c r="I240" s="3"/>
      <c r="K240" s="1"/>
    </row>
    <row r="241" spans="1:11" s="2" customFormat="1" ht="18" customHeight="1">
      <c r="A241" s="25">
        <v>43650</v>
      </c>
      <c r="B241" s="24">
        <v>6659.04</v>
      </c>
      <c r="C241" s="12" t="s">
        <v>4</v>
      </c>
      <c r="D241" s="62" t="s">
        <v>3</v>
      </c>
      <c r="E241" s="59"/>
      <c r="F241" s="59"/>
      <c r="G241" s="20"/>
      <c r="H241" s="20"/>
      <c r="I241" s="3"/>
      <c r="K241" s="1"/>
    </row>
    <row r="242" spans="1:11" s="2" customFormat="1" ht="20.25" customHeight="1">
      <c r="A242" s="11">
        <v>43651</v>
      </c>
      <c r="B242" s="23">
        <v>380</v>
      </c>
      <c r="C242" s="58" t="s">
        <v>4</v>
      </c>
      <c r="D242" s="12" t="s">
        <v>5</v>
      </c>
      <c r="E242" s="59"/>
      <c r="F242" s="59"/>
      <c r="G242" s="20"/>
      <c r="H242" s="20"/>
      <c r="I242" s="3"/>
      <c r="K242" s="1"/>
    </row>
    <row r="243" spans="1:11" s="2" customFormat="1" ht="20.25" customHeight="1">
      <c r="A243" s="11">
        <v>43651</v>
      </c>
      <c r="B243" s="23">
        <v>1500</v>
      </c>
      <c r="C243" s="58" t="s">
        <v>4</v>
      </c>
      <c r="D243" s="12" t="s">
        <v>7</v>
      </c>
      <c r="E243" s="59"/>
      <c r="F243" s="59"/>
      <c r="G243" s="20"/>
      <c r="H243" s="20"/>
      <c r="I243" s="3"/>
      <c r="K243" s="1"/>
    </row>
    <row r="244" spans="1:11" s="2" customFormat="1" ht="18" customHeight="1">
      <c r="A244" s="11">
        <v>43651</v>
      </c>
      <c r="B244" s="23">
        <v>27825.03</v>
      </c>
      <c r="C244" s="58" t="s">
        <v>4</v>
      </c>
      <c r="D244" s="62" t="s">
        <v>3</v>
      </c>
      <c r="E244" s="59"/>
      <c r="F244" s="59"/>
      <c r="G244" s="20"/>
      <c r="H244" s="20"/>
      <c r="I244" s="3"/>
      <c r="K244" s="1"/>
    </row>
    <row r="245" spans="1:11" s="2" customFormat="1" ht="18" customHeight="1">
      <c r="A245" s="11">
        <v>43655</v>
      </c>
      <c r="B245" s="23">
        <v>1184.8800000000001</v>
      </c>
      <c r="C245" s="58" t="s">
        <v>4</v>
      </c>
      <c r="D245" s="62" t="s">
        <v>3</v>
      </c>
      <c r="E245" s="59"/>
      <c r="F245" s="59"/>
      <c r="G245" s="20"/>
      <c r="H245" s="20"/>
      <c r="I245" s="3"/>
      <c r="K245" s="1"/>
    </row>
    <row r="246" spans="1:11" s="2" customFormat="1" ht="18" customHeight="1">
      <c r="A246" s="11">
        <v>43655</v>
      </c>
      <c r="B246" s="23">
        <v>36150</v>
      </c>
      <c r="C246" s="58" t="s">
        <v>4</v>
      </c>
      <c r="D246" s="12" t="s">
        <v>5</v>
      </c>
      <c r="E246" s="59"/>
      <c r="F246" s="59"/>
      <c r="G246" s="20"/>
      <c r="H246" s="20"/>
      <c r="I246" s="3"/>
      <c r="K246" s="1"/>
    </row>
    <row r="247" spans="1:11" s="2" customFormat="1" ht="18" customHeight="1">
      <c r="A247" s="11">
        <v>43655</v>
      </c>
      <c r="B247" s="23">
        <v>4235.58</v>
      </c>
      <c r="C247" s="58" t="s">
        <v>4</v>
      </c>
      <c r="D247" s="62" t="s">
        <v>3</v>
      </c>
      <c r="E247" s="59"/>
      <c r="F247" s="59"/>
      <c r="G247" s="20"/>
      <c r="H247" s="20"/>
      <c r="I247" s="3"/>
      <c r="K247" s="1"/>
    </row>
    <row r="248" spans="1:11" s="2" customFormat="1" ht="18" customHeight="1">
      <c r="A248" s="11">
        <v>43655</v>
      </c>
      <c r="B248" s="23">
        <v>1309.8699999999999</v>
      </c>
      <c r="C248" s="58" t="s">
        <v>4</v>
      </c>
      <c r="D248" s="62" t="s">
        <v>3</v>
      </c>
      <c r="E248" s="59"/>
      <c r="F248" s="59"/>
      <c r="G248" s="20"/>
      <c r="H248" s="20"/>
      <c r="I248" s="3"/>
      <c r="K248" s="1"/>
    </row>
    <row r="249" spans="1:11" s="2" customFormat="1" ht="18" customHeight="1">
      <c r="A249" s="11">
        <v>43655</v>
      </c>
      <c r="B249" s="23">
        <v>1499.85</v>
      </c>
      <c r="C249" s="58" t="s">
        <v>4</v>
      </c>
      <c r="D249" s="62" t="s">
        <v>3</v>
      </c>
      <c r="E249" s="59"/>
      <c r="F249" s="59"/>
      <c r="G249" s="20"/>
      <c r="H249" s="20"/>
      <c r="I249" s="3"/>
      <c r="K249" s="1"/>
    </row>
    <row r="250" spans="1:11" s="2" customFormat="1" ht="18" customHeight="1">
      <c r="A250" s="11">
        <v>43656</v>
      </c>
      <c r="B250" s="23">
        <v>757</v>
      </c>
      <c r="C250" s="58" t="s">
        <v>4</v>
      </c>
      <c r="D250" s="12" t="s">
        <v>5</v>
      </c>
      <c r="E250" s="59"/>
      <c r="F250" s="59"/>
      <c r="G250" s="20"/>
      <c r="H250" s="20"/>
      <c r="I250" s="3"/>
      <c r="K250" s="1"/>
    </row>
    <row r="251" spans="1:11" s="2" customFormat="1" ht="18" customHeight="1">
      <c r="A251" s="11">
        <v>43656</v>
      </c>
      <c r="B251" s="23">
        <v>4984.3</v>
      </c>
      <c r="C251" s="58" t="s">
        <v>4</v>
      </c>
      <c r="D251" s="62" t="s">
        <v>3</v>
      </c>
      <c r="E251" s="59"/>
      <c r="F251" s="59"/>
      <c r="G251" s="20"/>
      <c r="H251" s="20"/>
      <c r="I251" s="3"/>
      <c r="K251" s="1"/>
    </row>
    <row r="252" spans="1:11" s="2" customFormat="1" ht="18" customHeight="1">
      <c r="A252" s="11">
        <v>43657</v>
      </c>
      <c r="B252" s="23">
        <v>20567.939999999999</v>
      </c>
      <c r="C252" s="58" t="s">
        <v>4</v>
      </c>
      <c r="D252" s="62" t="s">
        <v>3</v>
      </c>
      <c r="E252" s="59"/>
      <c r="F252" s="59"/>
      <c r="G252" s="20"/>
      <c r="H252" s="20"/>
      <c r="I252" s="3"/>
      <c r="K252" s="1"/>
    </row>
    <row r="253" spans="1:11" s="2" customFormat="1" ht="18" customHeight="1">
      <c r="A253" s="11">
        <v>43657</v>
      </c>
      <c r="B253" s="23">
        <v>508.96</v>
      </c>
      <c r="C253" s="58" t="s">
        <v>4</v>
      </c>
      <c r="D253" s="62" t="s">
        <v>8</v>
      </c>
      <c r="E253" s="59"/>
      <c r="F253" s="59"/>
      <c r="G253" s="20"/>
      <c r="H253" s="20"/>
      <c r="I253" s="3"/>
      <c r="K253" s="1"/>
    </row>
    <row r="254" spans="1:11" s="2" customFormat="1" ht="18" customHeight="1">
      <c r="A254" s="11">
        <v>43658</v>
      </c>
      <c r="B254" s="23">
        <v>3040</v>
      </c>
      <c r="C254" s="58" t="s">
        <v>4</v>
      </c>
      <c r="D254" s="12" t="s">
        <v>5</v>
      </c>
      <c r="E254" s="59"/>
      <c r="F254" s="59"/>
      <c r="G254" s="20"/>
      <c r="H254" s="20"/>
      <c r="I254" s="3"/>
      <c r="K254" s="1"/>
    </row>
    <row r="255" spans="1:11" s="2" customFormat="1" ht="18" customHeight="1">
      <c r="A255" s="11">
        <v>43658</v>
      </c>
      <c r="B255" s="23">
        <v>800</v>
      </c>
      <c r="C255" s="58" t="s">
        <v>4</v>
      </c>
      <c r="D255" s="12" t="s">
        <v>7</v>
      </c>
      <c r="E255" s="59"/>
      <c r="F255" s="59"/>
      <c r="G255" s="20"/>
      <c r="H255" s="20"/>
      <c r="I255" s="3"/>
      <c r="K255" s="1"/>
    </row>
    <row r="256" spans="1:11" s="2" customFormat="1" ht="18" customHeight="1">
      <c r="A256" s="11">
        <v>43658</v>
      </c>
      <c r="B256" s="16">
        <v>5329.52</v>
      </c>
      <c r="C256" s="58" t="s">
        <v>4</v>
      </c>
      <c r="D256" s="62" t="s">
        <v>3</v>
      </c>
      <c r="E256" s="59"/>
      <c r="F256" s="59"/>
      <c r="G256" s="20"/>
      <c r="H256" s="20"/>
      <c r="I256" s="3"/>
      <c r="K256" s="1"/>
    </row>
    <row r="257" spans="1:11" s="2" customFormat="1" ht="18" customHeight="1">
      <c r="A257" s="11">
        <v>43661</v>
      </c>
      <c r="B257" s="16">
        <v>4920</v>
      </c>
      <c r="C257" s="58" t="s">
        <v>4</v>
      </c>
      <c r="D257" s="12" t="s">
        <v>5</v>
      </c>
      <c r="E257" s="59"/>
      <c r="F257" s="59"/>
      <c r="G257" s="20"/>
      <c r="H257" s="20"/>
      <c r="I257" s="3"/>
      <c r="K257" s="1"/>
    </row>
    <row r="258" spans="1:11" s="2" customFormat="1" ht="18" customHeight="1">
      <c r="A258" s="11">
        <v>43661</v>
      </c>
      <c r="B258" s="16">
        <v>599.94000000000005</v>
      </c>
      <c r="C258" s="58" t="s">
        <v>4</v>
      </c>
      <c r="D258" s="62" t="s">
        <v>3</v>
      </c>
      <c r="E258" s="59"/>
      <c r="F258" s="59"/>
      <c r="G258" s="20"/>
      <c r="H258" s="20"/>
      <c r="I258" s="3"/>
      <c r="K258" s="1"/>
    </row>
    <row r="259" spans="1:11" s="2" customFormat="1" ht="18" customHeight="1">
      <c r="A259" s="11">
        <v>43661</v>
      </c>
      <c r="B259" s="16">
        <v>4898.51</v>
      </c>
      <c r="C259" s="58" t="s">
        <v>4</v>
      </c>
      <c r="D259" s="62" t="s">
        <v>3</v>
      </c>
      <c r="E259" s="59"/>
      <c r="F259" s="59"/>
      <c r="G259" s="20"/>
      <c r="H259" s="20"/>
      <c r="I259" s="3"/>
      <c r="K259" s="1"/>
    </row>
    <row r="260" spans="1:11" s="2" customFormat="1" ht="18" customHeight="1">
      <c r="A260" s="11">
        <v>43661</v>
      </c>
      <c r="B260" s="16">
        <v>12131.79</v>
      </c>
      <c r="C260" s="58" t="s">
        <v>4</v>
      </c>
      <c r="D260" s="62" t="s">
        <v>3</v>
      </c>
      <c r="E260" s="59"/>
      <c r="F260" s="59"/>
      <c r="G260" s="20"/>
      <c r="H260" s="20"/>
      <c r="I260" s="3"/>
      <c r="K260" s="1"/>
    </row>
    <row r="261" spans="1:11" s="2" customFormat="1" ht="18" customHeight="1">
      <c r="A261" s="11">
        <v>43662</v>
      </c>
      <c r="B261" s="16">
        <v>2420</v>
      </c>
      <c r="C261" s="58" t="s">
        <v>4</v>
      </c>
      <c r="D261" s="12" t="s">
        <v>5</v>
      </c>
      <c r="E261" s="59"/>
      <c r="F261" s="59"/>
      <c r="G261" s="20"/>
      <c r="H261" s="20"/>
      <c r="I261" s="3"/>
      <c r="K261" s="1"/>
    </row>
    <row r="262" spans="1:11" s="2" customFormat="1" ht="18" customHeight="1">
      <c r="A262" s="11">
        <v>43662</v>
      </c>
      <c r="B262" s="16">
        <v>713.93</v>
      </c>
      <c r="C262" s="58" t="s">
        <v>4</v>
      </c>
      <c r="D262" s="62" t="s">
        <v>3</v>
      </c>
      <c r="E262" s="59"/>
      <c r="F262" s="59"/>
      <c r="G262" s="20"/>
      <c r="H262" s="20"/>
      <c r="I262" s="3"/>
      <c r="K262" s="1"/>
    </row>
    <row r="263" spans="1:11" s="2" customFormat="1" ht="18" customHeight="1">
      <c r="A263" s="11">
        <v>43663</v>
      </c>
      <c r="B263" s="16">
        <v>2676.02</v>
      </c>
      <c r="C263" s="58" t="s">
        <v>4</v>
      </c>
      <c r="D263" s="62" t="s">
        <v>3</v>
      </c>
      <c r="E263" s="59"/>
      <c r="F263" s="59"/>
      <c r="G263" s="20"/>
      <c r="H263" s="20"/>
      <c r="I263" s="3"/>
      <c r="K263" s="1"/>
    </row>
    <row r="264" spans="1:11" s="2" customFormat="1" ht="18" customHeight="1">
      <c r="A264" s="11">
        <v>43664</v>
      </c>
      <c r="B264" s="16">
        <v>2164.7800000000002</v>
      </c>
      <c r="C264" s="58" t="s">
        <v>4</v>
      </c>
      <c r="D264" s="62" t="s">
        <v>3</v>
      </c>
      <c r="E264" s="59"/>
      <c r="F264" s="59"/>
      <c r="G264" s="20"/>
      <c r="H264" s="20"/>
      <c r="I264" s="3"/>
      <c r="K264" s="1"/>
    </row>
    <row r="265" spans="1:11" s="2" customFormat="1" ht="18" customHeight="1">
      <c r="A265" s="11">
        <v>43665</v>
      </c>
      <c r="B265" s="16">
        <v>480</v>
      </c>
      <c r="C265" s="58" t="s">
        <v>4</v>
      </c>
      <c r="D265" s="12" t="s">
        <v>5</v>
      </c>
      <c r="E265" s="59"/>
      <c r="F265" s="59"/>
      <c r="G265" s="20"/>
      <c r="H265" s="20"/>
      <c r="I265" s="3"/>
      <c r="K265" s="1"/>
    </row>
    <row r="266" spans="1:11" s="2" customFormat="1" ht="18" customHeight="1">
      <c r="A266" s="11">
        <v>43665</v>
      </c>
      <c r="B266" s="16">
        <v>56094.39</v>
      </c>
      <c r="C266" s="58" t="s">
        <v>4</v>
      </c>
      <c r="D266" s="62" t="s">
        <v>3</v>
      </c>
      <c r="E266" s="59"/>
      <c r="F266" s="59"/>
      <c r="G266" s="20"/>
      <c r="H266" s="20"/>
      <c r="I266" s="3"/>
      <c r="K266" s="1"/>
    </row>
    <row r="267" spans="1:11" s="2" customFormat="1" ht="18" customHeight="1">
      <c r="A267" s="11">
        <v>43668</v>
      </c>
      <c r="B267" s="16">
        <v>2470</v>
      </c>
      <c r="C267" s="58" t="s">
        <v>4</v>
      </c>
      <c r="D267" s="12" t="s">
        <v>5</v>
      </c>
      <c r="E267" s="59"/>
      <c r="F267" s="59"/>
      <c r="G267" s="20"/>
      <c r="H267" s="20"/>
      <c r="I267" s="3"/>
      <c r="K267" s="1"/>
    </row>
    <row r="268" spans="1:11" s="2" customFormat="1" ht="18" customHeight="1">
      <c r="A268" s="11">
        <v>43668</v>
      </c>
      <c r="B268" s="16">
        <v>9900</v>
      </c>
      <c r="C268" s="58" t="s">
        <v>4</v>
      </c>
      <c r="D268" s="12" t="s">
        <v>19</v>
      </c>
      <c r="E268" s="59"/>
      <c r="F268" s="59"/>
      <c r="G268" s="20"/>
      <c r="H268" s="20"/>
      <c r="I268" s="3"/>
      <c r="K268" s="1"/>
    </row>
    <row r="269" spans="1:11" s="2" customFormat="1" ht="18" customHeight="1">
      <c r="A269" s="11">
        <v>43668</v>
      </c>
      <c r="B269" s="16">
        <v>7329.27</v>
      </c>
      <c r="C269" s="58" t="s">
        <v>4</v>
      </c>
      <c r="D269" s="62" t="s">
        <v>3</v>
      </c>
      <c r="E269" s="59"/>
      <c r="F269" s="59"/>
      <c r="G269" s="20"/>
      <c r="H269" s="20"/>
      <c r="I269" s="3"/>
      <c r="K269" s="1"/>
    </row>
    <row r="270" spans="1:11" s="2" customFormat="1" ht="18" customHeight="1">
      <c r="A270" s="11">
        <v>43668</v>
      </c>
      <c r="B270" s="16">
        <v>7521.25</v>
      </c>
      <c r="C270" s="58" t="s">
        <v>4</v>
      </c>
      <c r="D270" s="62" t="s">
        <v>3</v>
      </c>
      <c r="E270" s="59"/>
      <c r="F270" s="59"/>
      <c r="G270" s="20"/>
      <c r="H270" s="20"/>
      <c r="I270" s="3"/>
      <c r="K270" s="1"/>
    </row>
    <row r="271" spans="1:11" s="2" customFormat="1" ht="18" customHeight="1">
      <c r="A271" s="11">
        <v>43668</v>
      </c>
      <c r="B271" s="16">
        <v>11167.88</v>
      </c>
      <c r="C271" s="58" t="s">
        <v>4</v>
      </c>
      <c r="D271" s="62" t="s">
        <v>3</v>
      </c>
      <c r="E271" s="59"/>
      <c r="F271" s="59"/>
      <c r="G271" s="20"/>
      <c r="H271" s="20"/>
      <c r="I271" s="3"/>
      <c r="K271" s="1"/>
    </row>
    <row r="272" spans="1:11" s="2" customFormat="1" ht="18" customHeight="1">
      <c r="A272" s="11">
        <v>43669</v>
      </c>
      <c r="B272" s="16">
        <v>6854.81</v>
      </c>
      <c r="C272" s="58" t="s">
        <v>4</v>
      </c>
      <c r="D272" s="62" t="s">
        <v>3</v>
      </c>
      <c r="E272" s="59"/>
      <c r="F272" s="59"/>
      <c r="G272" s="20"/>
      <c r="H272" s="20"/>
      <c r="I272" s="3"/>
      <c r="K272" s="1"/>
    </row>
    <row r="273" spans="1:11" s="2" customFormat="1" ht="22.5" customHeight="1">
      <c r="A273" s="11">
        <v>43670</v>
      </c>
      <c r="B273" s="16">
        <v>960</v>
      </c>
      <c r="C273" s="58" t="s">
        <v>4</v>
      </c>
      <c r="D273" s="12" t="s">
        <v>5</v>
      </c>
      <c r="E273" s="59"/>
      <c r="F273" s="59"/>
      <c r="G273" s="20"/>
      <c r="H273" s="20"/>
      <c r="I273" s="3"/>
      <c r="K273" s="1"/>
    </row>
    <row r="274" spans="1:11" s="2" customFormat="1" ht="18" customHeight="1">
      <c r="A274" s="11">
        <v>43670</v>
      </c>
      <c r="B274" s="16">
        <v>4918.51</v>
      </c>
      <c r="C274" s="58" t="s">
        <v>4</v>
      </c>
      <c r="D274" s="62" t="s">
        <v>3</v>
      </c>
      <c r="E274" s="59"/>
      <c r="F274" s="59"/>
      <c r="G274" s="20"/>
      <c r="H274" s="20"/>
      <c r="I274" s="3"/>
      <c r="K274" s="1"/>
    </row>
    <row r="275" spans="1:11" s="2" customFormat="1" ht="18" customHeight="1">
      <c r="A275" s="11">
        <v>43671</v>
      </c>
      <c r="B275" s="16">
        <v>480</v>
      </c>
      <c r="C275" s="58" t="s">
        <v>4</v>
      </c>
      <c r="D275" s="12" t="s">
        <v>5</v>
      </c>
      <c r="E275" s="59"/>
      <c r="F275" s="59"/>
      <c r="G275" s="20"/>
      <c r="H275" s="20"/>
      <c r="I275" s="3"/>
      <c r="K275" s="1"/>
    </row>
    <row r="276" spans="1:11" s="2" customFormat="1" ht="18" customHeight="1">
      <c r="A276" s="11">
        <v>43671</v>
      </c>
      <c r="B276" s="16">
        <v>1599.84</v>
      </c>
      <c r="C276" s="58" t="s">
        <v>4</v>
      </c>
      <c r="D276" s="62" t="s">
        <v>3</v>
      </c>
      <c r="E276" s="59"/>
      <c r="F276" s="59"/>
      <c r="G276" s="20"/>
      <c r="H276" s="20"/>
      <c r="I276" s="3"/>
      <c r="K276" s="1"/>
    </row>
    <row r="277" spans="1:11" s="2" customFormat="1" ht="18" customHeight="1">
      <c r="A277" s="11">
        <v>43672</v>
      </c>
      <c r="B277" s="16">
        <v>330</v>
      </c>
      <c r="C277" s="58" t="s">
        <v>4</v>
      </c>
      <c r="D277" s="12" t="s">
        <v>5</v>
      </c>
      <c r="E277" s="59"/>
      <c r="F277" s="59"/>
      <c r="G277" s="20"/>
      <c r="H277" s="20"/>
      <c r="I277" s="3"/>
      <c r="K277" s="1"/>
    </row>
    <row r="278" spans="1:11" s="2" customFormat="1" ht="18" customHeight="1">
      <c r="A278" s="11">
        <v>43672</v>
      </c>
      <c r="B278" s="16">
        <v>500</v>
      </c>
      <c r="C278" s="58" t="s">
        <v>4</v>
      </c>
      <c r="D278" s="12" t="s">
        <v>7</v>
      </c>
      <c r="E278" s="59"/>
      <c r="F278" s="59"/>
      <c r="G278" s="20"/>
      <c r="H278" s="20"/>
      <c r="I278" s="3"/>
      <c r="K278" s="1"/>
    </row>
    <row r="279" spans="1:11" s="2" customFormat="1" ht="18" customHeight="1">
      <c r="A279" s="11">
        <v>43672</v>
      </c>
      <c r="B279" s="16">
        <v>4504.45</v>
      </c>
      <c r="C279" s="58" t="s">
        <v>4</v>
      </c>
      <c r="D279" s="62" t="s">
        <v>3</v>
      </c>
      <c r="E279" s="59"/>
      <c r="F279" s="59"/>
      <c r="G279" s="20"/>
      <c r="H279" s="20"/>
      <c r="I279" s="3"/>
      <c r="K279" s="1"/>
    </row>
    <row r="280" spans="1:11" s="2" customFormat="1" ht="18.75" customHeight="1">
      <c r="A280" s="11">
        <v>43675</v>
      </c>
      <c r="B280" s="22">
        <v>1160</v>
      </c>
      <c r="C280" s="12" t="s">
        <v>4</v>
      </c>
      <c r="D280" s="12" t="s">
        <v>5</v>
      </c>
      <c r="E280" s="59"/>
      <c r="F280" s="59"/>
      <c r="G280" s="20"/>
      <c r="H280" s="20"/>
      <c r="I280" s="3"/>
      <c r="K280" s="1"/>
    </row>
    <row r="281" spans="1:11" s="2" customFormat="1" ht="18" customHeight="1">
      <c r="A281" s="11">
        <v>43675</v>
      </c>
      <c r="B281" s="16">
        <v>3089.69</v>
      </c>
      <c r="C281" s="58" t="s">
        <v>4</v>
      </c>
      <c r="D281" s="62" t="s">
        <v>3</v>
      </c>
      <c r="E281" s="59"/>
      <c r="F281" s="59"/>
      <c r="G281" s="20"/>
      <c r="H281" s="20"/>
      <c r="I281" s="3"/>
      <c r="K281" s="1"/>
    </row>
    <row r="282" spans="1:11" s="2" customFormat="1" ht="18" customHeight="1">
      <c r="A282" s="11">
        <v>43675</v>
      </c>
      <c r="B282" s="16">
        <v>6702.33</v>
      </c>
      <c r="C282" s="58" t="s">
        <v>4</v>
      </c>
      <c r="D282" s="62" t="s">
        <v>3</v>
      </c>
      <c r="E282" s="59"/>
      <c r="F282" s="59"/>
      <c r="G282" s="20"/>
      <c r="H282" s="20"/>
      <c r="I282" s="3"/>
      <c r="K282" s="1"/>
    </row>
    <row r="283" spans="1:11" s="2" customFormat="1" ht="18" customHeight="1">
      <c r="A283" s="11">
        <v>43675</v>
      </c>
      <c r="B283" s="16">
        <v>5747.43</v>
      </c>
      <c r="C283" s="58" t="s">
        <v>4</v>
      </c>
      <c r="D283" s="62" t="s">
        <v>3</v>
      </c>
      <c r="E283" s="59"/>
      <c r="F283" s="59"/>
      <c r="G283" s="20"/>
      <c r="H283" s="20"/>
      <c r="I283" s="3"/>
      <c r="K283" s="1"/>
    </row>
    <row r="284" spans="1:11" s="2" customFormat="1" ht="18" customHeight="1">
      <c r="A284" s="11">
        <v>43676</v>
      </c>
      <c r="B284" s="16">
        <v>2624.74</v>
      </c>
      <c r="C284" s="58" t="s">
        <v>4</v>
      </c>
      <c r="D284" s="62" t="s">
        <v>3</v>
      </c>
      <c r="E284" s="59"/>
      <c r="F284" s="59"/>
      <c r="G284" s="20"/>
      <c r="H284" s="20"/>
      <c r="I284" s="3"/>
      <c r="K284" s="1"/>
    </row>
    <row r="285" spans="1:11" s="2" customFormat="1" ht="18" customHeight="1">
      <c r="A285" s="11">
        <v>43677</v>
      </c>
      <c r="B285" s="16">
        <v>1605.84</v>
      </c>
      <c r="C285" s="58" t="s">
        <v>4</v>
      </c>
      <c r="D285" s="62" t="s">
        <v>3</v>
      </c>
      <c r="E285" s="59"/>
      <c r="F285" s="59"/>
      <c r="G285" s="20"/>
      <c r="H285" s="20"/>
      <c r="I285" s="3"/>
      <c r="K285" s="1"/>
    </row>
    <row r="286" spans="1:11" s="2" customFormat="1" ht="18" customHeight="1">
      <c r="A286" s="11">
        <v>43677</v>
      </c>
      <c r="B286" s="16">
        <v>300</v>
      </c>
      <c r="C286" s="58" t="s">
        <v>4</v>
      </c>
      <c r="D286" s="62" t="s">
        <v>8</v>
      </c>
      <c r="E286" s="59"/>
      <c r="F286" s="59"/>
      <c r="G286" s="20"/>
      <c r="H286" s="20"/>
      <c r="I286" s="3"/>
      <c r="K286" s="1"/>
    </row>
    <row r="287" spans="1:11" s="2" customFormat="1" ht="18" customHeight="1">
      <c r="A287" s="11">
        <v>43678</v>
      </c>
      <c r="B287" s="16">
        <v>330</v>
      </c>
      <c r="C287" s="58" t="s">
        <v>4</v>
      </c>
      <c r="D287" s="12" t="s">
        <v>5</v>
      </c>
      <c r="E287" s="59"/>
      <c r="F287" s="59"/>
      <c r="G287" s="20"/>
      <c r="H287" s="20"/>
      <c r="I287" s="3"/>
      <c r="K287" s="1"/>
    </row>
    <row r="288" spans="1:11" s="2" customFormat="1" ht="18" customHeight="1">
      <c r="A288" s="11">
        <v>43678</v>
      </c>
      <c r="B288" s="16">
        <v>3809.62</v>
      </c>
      <c r="C288" s="58" t="s">
        <v>4</v>
      </c>
      <c r="D288" s="62" t="s">
        <v>3</v>
      </c>
      <c r="E288" s="59"/>
      <c r="F288" s="59"/>
      <c r="G288" s="20"/>
      <c r="H288" s="20"/>
      <c r="I288" s="3"/>
      <c r="K288" s="1"/>
    </row>
    <row r="289" spans="1:11" s="2" customFormat="1" ht="18" customHeight="1">
      <c r="A289" s="11">
        <v>43679</v>
      </c>
      <c r="B289" s="16">
        <v>1275.3</v>
      </c>
      <c r="C289" s="58" t="s">
        <v>4</v>
      </c>
      <c r="D289" s="12" t="s">
        <v>5</v>
      </c>
      <c r="E289" s="59"/>
      <c r="F289" s="59"/>
      <c r="G289" s="20"/>
      <c r="H289" s="20"/>
      <c r="I289" s="3"/>
      <c r="K289" s="1"/>
    </row>
    <row r="290" spans="1:11" s="2" customFormat="1" ht="18" customHeight="1">
      <c r="A290" s="11">
        <v>43679</v>
      </c>
      <c r="B290" s="16">
        <v>11604.21</v>
      </c>
      <c r="C290" s="58" t="s">
        <v>4</v>
      </c>
      <c r="D290" s="62" t="s">
        <v>3</v>
      </c>
      <c r="E290" s="59"/>
      <c r="F290" s="59"/>
      <c r="G290" s="20"/>
      <c r="H290" s="20"/>
      <c r="I290" s="3"/>
      <c r="K290" s="1"/>
    </row>
    <row r="291" spans="1:11" s="2" customFormat="1" ht="18" customHeight="1">
      <c r="A291" s="11">
        <v>43682</v>
      </c>
      <c r="B291" s="16">
        <v>2460</v>
      </c>
      <c r="C291" s="58" t="s">
        <v>4</v>
      </c>
      <c r="D291" s="12" t="s">
        <v>5</v>
      </c>
      <c r="E291" s="59"/>
      <c r="F291" s="59"/>
      <c r="G291" s="20"/>
      <c r="H291" s="20"/>
      <c r="I291" s="3"/>
      <c r="K291" s="1"/>
    </row>
    <row r="292" spans="1:11" s="2" customFormat="1" ht="18" customHeight="1">
      <c r="A292" s="11">
        <v>43682</v>
      </c>
      <c r="B292" s="16">
        <v>23007.68</v>
      </c>
      <c r="C292" s="58" t="s">
        <v>4</v>
      </c>
      <c r="D292" s="62" t="s">
        <v>3</v>
      </c>
      <c r="E292" s="59"/>
      <c r="F292" s="59"/>
      <c r="G292" s="20"/>
      <c r="H292" s="20"/>
      <c r="I292" s="3"/>
      <c r="K292" s="1"/>
    </row>
    <row r="293" spans="1:11" s="2" customFormat="1" ht="18" customHeight="1">
      <c r="A293" s="11">
        <v>43682</v>
      </c>
      <c r="B293" s="16">
        <v>10051.99</v>
      </c>
      <c r="C293" s="58" t="s">
        <v>4</v>
      </c>
      <c r="D293" s="62" t="s">
        <v>3</v>
      </c>
      <c r="E293" s="59"/>
      <c r="F293" s="59"/>
      <c r="G293" s="20"/>
      <c r="H293" s="20"/>
      <c r="I293" s="3"/>
      <c r="K293" s="1"/>
    </row>
    <row r="294" spans="1:11" s="2" customFormat="1" ht="18" customHeight="1">
      <c r="A294" s="11">
        <v>43682</v>
      </c>
      <c r="B294" s="16">
        <v>1695.83</v>
      </c>
      <c r="C294" s="58" t="s">
        <v>4</v>
      </c>
      <c r="D294" s="62" t="s">
        <v>3</v>
      </c>
      <c r="E294" s="59"/>
      <c r="F294" s="59"/>
      <c r="G294" s="20"/>
      <c r="H294" s="20"/>
      <c r="I294" s="3"/>
      <c r="K294" s="1"/>
    </row>
    <row r="295" spans="1:11" s="2" customFormat="1" ht="18" customHeight="1">
      <c r="A295" s="11">
        <v>43682</v>
      </c>
      <c r="B295" s="16">
        <v>11880000</v>
      </c>
      <c r="C295" s="58" t="s">
        <v>2</v>
      </c>
      <c r="D295" s="58" t="s">
        <v>18</v>
      </c>
      <c r="E295" s="59"/>
      <c r="F295" s="59"/>
      <c r="G295" s="20"/>
      <c r="H295" s="20"/>
      <c r="I295" s="3"/>
      <c r="K295" s="1"/>
    </row>
    <row r="296" spans="1:11" s="2" customFormat="1" ht="18" customHeight="1">
      <c r="A296" s="11">
        <v>43683</v>
      </c>
      <c r="B296" s="16">
        <v>3297.67</v>
      </c>
      <c r="C296" s="58" t="s">
        <v>4</v>
      </c>
      <c r="D296" s="62" t="s">
        <v>3</v>
      </c>
      <c r="E296" s="59"/>
      <c r="F296" s="59"/>
      <c r="G296" s="20"/>
      <c r="H296" s="20"/>
      <c r="I296" s="3"/>
      <c r="K296" s="1"/>
    </row>
    <row r="297" spans="1:11" s="2" customFormat="1" ht="18" customHeight="1">
      <c r="A297" s="11">
        <v>43684</v>
      </c>
      <c r="B297" s="16">
        <v>22861.040000000001</v>
      </c>
      <c r="C297" s="58" t="s">
        <v>4</v>
      </c>
      <c r="D297" s="62" t="s">
        <v>3</v>
      </c>
      <c r="E297" s="59"/>
      <c r="F297" s="59"/>
      <c r="G297" s="20"/>
      <c r="H297" s="20"/>
      <c r="I297" s="3"/>
      <c r="K297" s="1"/>
    </row>
    <row r="298" spans="1:11" s="2" customFormat="1" ht="18" customHeight="1">
      <c r="A298" s="11">
        <v>43685</v>
      </c>
      <c r="B298" s="16">
        <v>1260</v>
      </c>
      <c r="C298" s="58" t="s">
        <v>4</v>
      </c>
      <c r="D298" s="12" t="s">
        <v>5</v>
      </c>
      <c r="E298" s="59"/>
      <c r="F298" s="59"/>
      <c r="G298" s="20"/>
      <c r="H298" s="20"/>
      <c r="I298" s="3"/>
      <c r="K298" s="1"/>
    </row>
    <row r="299" spans="1:11" s="2" customFormat="1" ht="18" customHeight="1">
      <c r="A299" s="11">
        <v>43685</v>
      </c>
      <c r="B299" s="16">
        <v>2094.79</v>
      </c>
      <c r="C299" s="58" t="s">
        <v>4</v>
      </c>
      <c r="D299" s="62" t="s">
        <v>3</v>
      </c>
      <c r="E299" s="59"/>
      <c r="F299" s="59"/>
      <c r="G299" s="20"/>
      <c r="H299" s="20"/>
      <c r="I299" s="3"/>
      <c r="K299" s="1"/>
    </row>
    <row r="300" spans="1:11" s="2" customFormat="1" ht="18" customHeight="1">
      <c r="A300" s="11">
        <v>43686</v>
      </c>
      <c r="B300" s="16">
        <v>605</v>
      </c>
      <c r="C300" s="58" t="s">
        <v>4</v>
      </c>
      <c r="D300" s="12" t="s">
        <v>7</v>
      </c>
      <c r="E300" s="59"/>
      <c r="F300" s="59"/>
      <c r="G300" s="20"/>
      <c r="H300" s="20"/>
      <c r="I300" s="3"/>
      <c r="K300" s="1"/>
    </row>
    <row r="301" spans="1:11" s="2" customFormat="1" ht="18" customHeight="1">
      <c r="A301" s="11">
        <v>43686</v>
      </c>
      <c r="B301" s="16">
        <v>3597.76</v>
      </c>
      <c r="C301" s="58" t="s">
        <v>4</v>
      </c>
      <c r="D301" s="62" t="s">
        <v>3</v>
      </c>
      <c r="E301" s="59"/>
      <c r="F301" s="59"/>
      <c r="G301" s="20"/>
      <c r="H301" s="20"/>
      <c r="I301" s="3"/>
      <c r="K301" s="1"/>
    </row>
    <row r="302" spans="1:11" s="2" customFormat="1" ht="17.25" customHeight="1">
      <c r="A302" s="11">
        <v>43689</v>
      </c>
      <c r="B302" s="22">
        <v>5382</v>
      </c>
      <c r="C302" s="58" t="s">
        <v>4</v>
      </c>
      <c r="D302" s="12" t="s">
        <v>5</v>
      </c>
      <c r="E302" s="59"/>
      <c r="F302" s="59"/>
      <c r="G302" s="20"/>
      <c r="H302" s="20"/>
      <c r="I302" s="3"/>
      <c r="K302" s="1"/>
    </row>
    <row r="303" spans="1:11" s="2" customFormat="1" ht="18" customHeight="1">
      <c r="A303" s="11">
        <v>43689</v>
      </c>
      <c r="B303" s="16">
        <v>10058.99</v>
      </c>
      <c r="C303" s="58" t="s">
        <v>4</v>
      </c>
      <c r="D303" s="62" t="s">
        <v>3</v>
      </c>
      <c r="E303" s="59"/>
      <c r="F303" s="59"/>
      <c r="G303" s="20"/>
      <c r="H303" s="20"/>
      <c r="I303" s="3"/>
      <c r="K303" s="1"/>
    </row>
    <row r="304" spans="1:11" s="2" customFormat="1" ht="18" customHeight="1">
      <c r="A304" s="11">
        <v>43689</v>
      </c>
      <c r="B304" s="16">
        <v>44375.56</v>
      </c>
      <c r="C304" s="58" t="s">
        <v>4</v>
      </c>
      <c r="D304" s="62" t="s">
        <v>3</v>
      </c>
      <c r="E304" s="59"/>
      <c r="F304" s="59"/>
      <c r="G304" s="20"/>
      <c r="H304" s="20"/>
      <c r="I304" s="3"/>
      <c r="K304" s="1"/>
    </row>
    <row r="305" spans="1:11" s="2" customFormat="1" ht="18" customHeight="1">
      <c r="A305" s="11">
        <v>43689</v>
      </c>
      <c r="B305" s="16">
        <v>8750.1200000000008</v>
      </c>
      <c r="C305" s="58" t="s">
        <v>4</v>
      </c>
      <c r="D305" s="62" t="s">
        <v>3</v>
      </c>
      <c r="E305" s="59"/>
      <c r="F305" s="59"/>
      <c r="G305" s="20"/>
      <c r="H305" s="20"/>
      <c r="I305" s="3"/>
      <c r="K305" s="1"/>
    </row>
    <row r="306" spans="1:11" s="2" customFormat="1" ht="18" customHeight="1">
      <c r="A306" s="11">
        <v>43690</v>
      </c>
      <c r="B306" s="16">
        <v>980</v>
      </c>
      <c r="C306" s="58" t="s">
        <v>4</v>
      </c>
      <c r="D306" s="12" t="s">
        <v>5</v>
      </c>
      <c r="E306" s="59"/>
      <c r="F306" s="59"/>
      <c r="G306" s="20"/>
      <c r="H306" s="20"/>
      <c r="I306" s="3"/>
      <c r="K306" s="1"/>
    </row>
    <row r="307" spans="1:11" s="2" customFormat="1" ht="18" customHeight="1">
      <c r="A307" s="11">
        <v>43690</v>
      </c>
      <c r="B307" s="16">
        <v>31185.88</v>
      </c>
      <c r="C307" s="58" t="s">
        <v>4</v>
      </c>
      <c r="D307" s="62" t="s">
        <v>3</v>
      </c>
      <c r="E307" s="59"/>
      <c r="F307" s="59"/>
      <c r="G307" s="20"/>
      <c r="H307" s="20"/>
      <c r="I307" s="3"/>
      <c r="K307" s="1"/>
    </row>
    <row r="308" spans="1:11" s="2" customFormat="1" ht="18" customHeight="1">
      <c r="A308" s="11">
        <v>43691</v>
      </c>
      <c r="B308" s="16">
        <v>30000000</v>
      </c>
      <c r="C308" s="58" t="s">
        <v>2</v>
      </c>
      <c r="D308" s="58" t="s">
        <v>11</v>
      </c>
      <c r="E308" s="59"/>
      <c r="F308" s="59"/>
      <c r="G308" s="20"/>
      <c r="H308" s="20"/>
      <c r="I308" s="3"/>
      <c r="K308" s="1"/>
    </row>
    <row r="309" spans="1:11" s="2" customFormat="1" ht="18" customHeight="1">
      <c r="A309" s="11">
        <v>43691</v>
      </c>
      <c r="B309" s="16">
        <v>2942</v>
      </c>
      <c r="C309" s="58" t="s">
        <v>4</v>
      </c>
      <c r="D309" s="12" t="s">
        <v>5</v>
      </c>
      <c r="E309" s="59"/>
      <c r="F309" s="59"/>
      <c r="G309" s="20"/>
      <c r="H309" s="20"/>
      <c r="I309" s="3"/>
      <c r="K309" s="1"/>
    </row>
    <row r="310" spans="1:11" s="2" customFormat="1" ht="18" customHeight="1">
      <c r="A310" s="11">
        <v>43691</v>
      </c>
      <c r="B310" s="16">
        <v>25265.69</v>
      </c>
      <c r="C310" s="58" t="s">
        <v>4</v>
      </c>
      <c r="D310" s="62" t="s">
        <v>3</v>
      </c>
      <c r="E310" s="59"/>
      <c r="F310" s="59"/>
      <c r="G310" s="20"/>
      <c r="H310" s="20"/>
      <c r="I310" s="3"/>
      <c r="K310" s="1"/>
    </row>
    <row r="311" spans="1:11" s="2" customFormat="1" ht="18" customHeight="1">
      <c r="A311" s="11">
        <v>43692</v>
      </c>
      <c r="B311" s="16">
        <v>1360</v>
      </c>
      <c r="C311" s="58" t="s">
        <v>4</v>
      </c>
      <c r="D311" s="12" t="s">
        <v>5</v>
      </c>
      <c r="E311" s="59"/>
      <c r="F311" s="59"/>
      <c r="G311" s="20"/>
      <c r="H311" s="20"/>
      <c r="I311" s="3"/>
      <c r="K311" s="1"/>
    </row>
    <row r="312" spans="1:11" s="2" customFormat="1" ht="18" customHeight="1">
      <c r="A312" s="11">
        <v>43692</v>
      </c>
      <c r="B312" s="16">
        <v>18882.11</v>
      </c>
      <c r="C312" s="58" t="s">
        <v>4</v>
      </c>
      <c r="D312" s="62" t="s">
        <v>3</v>
      </c>
      <c r="E312" s="59"/>
      <c r="F312" s="59"/>
      <c r="G312" s="20"/>
      <c r="H312" s="20"/>
      <c r="I312" s="3"/>
      <c r="K312" s="1"/>
    </row>
    <row r="313" spans="1:11" s="2" customFormat="1" ht="18" customHeight="1">
      <c r="A313" s="11">
        <v>43693</v>
      </c>
      <c r="B313" s="16">
        <v>32800</v>
      </c>
      <c r="C313" s="58" t="s">
        <v>4</v>
      </c>
      <c r="D313" s="12" t="s">
        <v>5</v>
      </c>
      <c r="E313" s="59"/>
      <c r="F313" s="59"/>
      <c r="G313" s="20"/>
      <c r="H313" s="20"/>
      <c r="I313" s="3"/>
      <c r="K313" s="1"/>
    </row>
    <row r="314" spans="1:11" s="2" customFormat="1" ht="18" customHeight="1">
      <c r="A314" s="11">
        <v>43693</v>
      </c>
      <c r="B314" s="16">
        <v>40000</v>
      </c>
      <c r="C314" s="58" t="s">
        <v>4</v>
      </c>
      <c r="D314" s="12" t="s">
        <v>7</v>
      </c>
      <c r="E314" s="59"/>
      <c r="F314" s="59"/>
      <c r="G314" s="20"/>
      <c r="H314" s="20"/>
      <c r="I314" s="3"/>
      <c r="K314" s="1"/>
    </row>
    <row r="315" spans="1:11" s="2" customFormat="1" ht="18" customHeight="1">
      <c r="A315" s="11">
        <v>43693</v>
      </c>
      <c r="B315" s="16">
        <v>3149.69</v>
      </c>
      <c r="C315" s="58" t="s">
        <v>4</v>
      </c>
      <c r="D315" s="62" t="s">
        <v>3</v>
      </c>
      <c r="E315" s="59"/>
      <c r="F315" s="59"/>
      <c r="G315" s="20"/>
      <c r="H315" s="20"/>
      <c r="I315" s="3"/>
      <c r="K315" s="1"/>
    </row>
    <row r="316" spans="1:11" s="2" customFormat="1" ht="18" customHeight="1">
      <c r="A316" s="11">
        <v>43694</v>
      </c>
      <c r="B316" s="16">
        <v>29430</v>
      </c>
      <c r="C316" s="58" t="s">
        <v>4</v>
      </c>
      <c r="D316" s="12" t="s">
        <v>5</v>
      </c>
      <c r="E316" s="59"/>
      <c r="F316" s="59"/>
      <c r="G316" s="20"/>
      <c r="H316" s="20"/>
      <c r="I316" s="3"/>
      <c r="K316" s="1"/>
    </row>
    <row r="317" spans="1:11" s="2" customFormat="1" ht="18" customHeight="1">
      <c r="A317" s="11">
        <v>43696</v>
      </c>
      <c r="B317" s="16">
        <v>1460</v>
      </c>
      <c r="C317" s="58" t="s">
        <v>4</v>
      </c>
      <c r="D317" s="12" t="s">
        <v>5</v>
      </c>
      <c r="E317" s="59"/>
      <c r="F317" s="59"/>
      <c r="G317" s="20"/>
      <c r="H317" s="20"/>
      <c r="I317" s="3"/>
      <c r="K317" s="1"/>
    </row>
    <row r="318" spans="1:11" s="2" customFormat="1" ht="18" customHeight="1">
      <c r="A318" s="11">
        <v>43696</v>
      </c>
      <c r="B318" s="16">
        <v>2649.74</v>
      </c>
      <c r="C318" s="58" t="s">
        <v>4</v>
      </c>
      <c r="D318" s="62" t="s">
        <v>3</v>
      </c>
      <c r="E318" s="59"/>
      <c r="F318" s="59"/>
      <c r="G318" s="20"/>
      <c r="H318" s="20"/>
      <c r="I318" s="3"/>
      <c r="K318" s="1"/>
    </row>
    <row r="319" spans="1:11" s="2" customFormat="1" ht="18" customHeight="1">
      <c r="A319" s="11">
        <v>43696</v>
      </c>
      <c r="B319" s="16">
        <v>3312.67</v>
      </c>
      <c r="C319" s="58" t="s">
        <v>4</v>
      </c>
      <c r="D319" s="62" t="s">
        <v>3</v>
      </c>
      <c r="E319" s="59"/>
      <c r="F319" s="59"/>
      <c r="G319" s="20"/>
      <c r="H319" s="20"/>
      <c r="I319" s="3"/>
      <c r="K319" s="1"/>
    </row>
    <row r="320" spans="1:11" s="2" customFormat="1" ht="18" customHeight="1">
      <c r="A320" s="11">
        <v>43696</v>
      </c>
      <c r="B320" s="16">
        <v>3530.76</v>
      </c>
      <c r="C320" s="58" t="s">
        <v>4</v>
      </c>
      <c r="D320" s="62" t="s">
        <v>3</v>
      </c>
      <c r="E320" s="59"/>
      <c r="F320" s="59"/>
      <c r="G320" s="20"/>
      <c r="H320" s="20"/>
      <c r="I320" s="3"/>
      <c r="K320" s="1"/>
    </row>
    <row r="321" spans="1:11" s="2" customFormat="1" ht="18" customHeight="1">
      <c r="A321" s="11">
        <v>43697</v>
      </c>
      <c r="B321" s="16">
        <v>5430.46</v>
      </c>
      <c r="C321" s="58" t="s">
        <v>4</v>
      </c>
      <c r="D321" s="62" t="s">
        <v>3</v>
      </c>
      <c r="E321" s="59"/>
      <c r="F321" s="59"/>
      <c r="G321" s="20"/>
      <c r="H321" s="20"/>
      <c r="I321" s="3"/>
      <c r="K321" s="1"/>
    </row>
    <row r="322" spans="1:11" s="2" customFormat="1" ht="18" customHeight="1">
      <c r="A322" s="11">
        <v>43698</v>
      </c>
      <c r="B322" s="16">
        <v>2899.71</v>
      </c>
      <c r="C322" s="58" t="s">
        <v>4</v>
      </c>
      <c r="D322" s="62" t="s">
        <v>3</v>
      </c>
      <c r="E322" s="59"/>
      <c r="F322" s="59"/>
      <c r="G322" s="20"/>
      <c r="H322" s="20"/>
      <c r="I322" s="3"/>
      <c r="K322" s="1"/>
    </row>
    <row r="323" spans="1:11" s="2" customFormat="1" ht="18" customHeight="1">
      <c r="A323" s="11">
        <v>43699</v>
      </c>
      <c r="B323" s="16">
        <v>3313.24</v>
      </c>
      <c r="C323" s="58" t="s">
        <v>4</v>
      </c>
      <c r="D323" s="62" t="s">
        <v>3</v>
      </c>
      <c r="E323" s="59"/>
      <c r="F323" s="59"/>
      <c r="G323" s="20"/>
      <c r="H323" s="20"/>
      <c r="I323" s="3"/>
      <c r="K323" s="1"/>
    </row>
    <row r="324" spans="1:11" s="2" customFormat="1" ht="18" customHeight="1">
      <c r="A324" s="11">
        <v>43699</v>
      </c>
      <c r="B324" s="16">
        <v>6947</v>
      </c>
      <c r="C324" s="58" t="s">
        <v>4</v>
      </c>
      <c r="D324" s="12" t="s">
        <v>5</v>
      </c>
      <c r="E324" s="59"/>
      <c r="F324" s="59"/>
      <c r="G324" s="20"/>
      <c r="H324" s="20"/>
      <c r="I324" s="3"/>
      <c r="K324" s="1"/>
    </row>
    <row r="325" spans="1:11" s="2" customFormat="1" ht="18" customHeight="1">
      <c r="A325" s="11">
        <v>43700</v>
      </c>
      <c r="B325" s="16">
        <v>10663.93</v>
      </c>
      <c r="C325" s="58" t="s">
        <v>4</v>
      </c>
      <c r="D325" s="62" t="s">
        <v>3</v>
      </c>
      <c r="E325" s="59"/>
      <c r="F325" s="59"/>
      <c r="G325" s="20"/>
      <c r="H325" s="20"/>
      <c r="I325" s="3"/>
      <c r="K325" s="1"/>
    </row>
    <row r="326" spans="1:11" s="2" customFormat="1" ht="18" customHeight="1">
      <c r="A326" s="11">
        <v>43700</v>
      </c>
      <c r="B326" s="16">
        <v>480</v>
      </c>
      <c r="C326" s="58" t="s">
        <v>4</v>
      </c>
      <c r="D326" s="12" t="s">
        <v>5</v>
      </c>
      <c r="E326" s="59"/>
      <c r="F326" s="59"/>
      <c r="G326" s="20"/>
      <c r="H326" s="20"/>
      <c r="I326" s="3"/>
      <c r="K326" s="1"/>
    </row>
    <row r="327" spans="1:11" s="2" customFormat="1" ht="18" customHeight="1">
      <c r="A327" s="11">
        <v>43700</v>
      </c>
      <c r="B327" s="16">
        <v>1000</v>
      </c>
      <c r="C327" s="58" t="s">
        <v>4</v>
      </c>
      <c r="D327" s="12" t="s">
        <v>7</v>
      </c>
      <c r="E327" s="59"/>
      <c r="F327" s="59"/>
      <c r="G327" s="20"/>
      <c r="H327" s="20"/>
      <c r="I327" s="3"/>
      <c r="K327" s="1"/>
    </row>
    <row r="328" spans="1:11" s="2" customFormat="1" ht="18" customHeight="1">
      <c r="A328" s="11">
        <v>43701</v>
      </c>
      <c r="B328" s="16">
        <v>980</v>
      </c>
      <c r="C328" s="58" t="s">
        <v>4</v>
      </c>
      <c r="D328" s="12" t="s">
        <v>5</v>
      </c>
      <c r="E328" s="59"/>
      <c r="F328" s="59"/>
      <c r="G328" s="20"/>
      <c r="H328" s="20"/>
      <c r="I328" s="3"/>
      <c r="K328" s="1"/>
    </row>
    <row r="329" spans="1:11" s="2" customFormat="1" ht="18" customHeight="1">
      <c r="A329" s="11">
        <v>43703</v>
      </c>
      <c r="B329" s="16">
        <v>3301.67</v>
      </c>
      <c r="C329" s="58" t="s">
        <v>4</v>
      </c>
      <c r="D329" s="62" t="s">
        <v>3</v>
      </c>
      <c r="E329" s="59"/>
      <c r="F329" s="59"/>
      <c r="G329" s="20"/>
      <c r="H329" s="20"/>
      <c r="I329" s="3"/>
      <c r="K329" s="1"/>
    </row>
    <row r="330" spans="1:11" s="2" customFormat="1" ht="18" customHeight="1">
      <c r="A330" s="11">
        <v>43703</v>
      </c>
      <c r="B330" s="16">
        <v>18798.12</v>
      </c>
      <c r="C330" s="58" t="s">
        <v>4</v>
      </c>
      <c r="D330" s="62" t="s">
        <v>3</v>
      </c>
      <c r="E330" s="59"/>
      <c r="F330" s="59"/>
      <c r="G330" s="20"/>
      <c r="H330" s="20"/>
      <c r="I330" s="3"/>
      <c r="K330" s="1"/>
    </row>
    <row r="331" spans="1:11" s="2" customFormat="1" ht="18" customHeight="1">
      <c r="A331" s="11">
        <v>43703</v>
      </c>
      <c r="B331" s="16">
        <v>7138.98</v>
      </c>
      <c r="C331" s="58" t="s">
        <v>4</v>
      </c>
      <c r="D331" s="62" t="s">
        <v>3</v>
      </c>
      <c r="E331" s="59"/>
      <c r="F331" s="59"/>
      <c r="G331" s="20"/>
      <c r="H331" s="20"/>
      <c r="I331" s="3"/>
      <c r="K331" s="1"/>
    </row>
    <row r="332" spans="1:11" s="2" customFormat="1" ht="18" customHeight="1">
      <c r="A332" s="11">
        <v>43704</v>
      </c>
      <c r="B332" s="16">
        <v>3676.63</v>
      </c>
      <c r="C332" s="58" t="s">
        <v>4</v>
      </c>
      <c r="D332" s="62" t="s">
        <v>3</v>
      </c>
      <c r="E332" s="59"/>
      <c r="F332" s="59"/>
      <c r="G332" s="20"/>
      <c r="H332" s="20"/>
      <c r="I332" s="3"/>
      <c r="K332" s="1"/>
    </row>
    <row r="333" spans="1:11" s="2" customFormat="1" ht="18" customHeight="1">
      <c r="A333" s="11">
        <v>43705</v>
      </c>
      <c r="B333" s="16">
        <v>4249.58</v>
      </c>
      <c r="C333" s="58" t="s">
        <v>4</v>
      </c>
      <c r="D333" s="62" t="s">
        <v>3</v>
      </c>
      <c r="E333" s="59"/>
      <c r="F333" s="59"/>
      <c r="G333" s="20"/>
      <c r="H333" s="20"/>
      <c r="I333" s="3"/>
      <c r="K333" s="1"/>
    </row>
    <row r="334" spans="1:11" s="2" customFormat="1" ht="18" customHeight="1">
      <c r="A334" s="11">
        <v>43706</v>
      </c>
      <c r="B334" s="16">
        <v>3003.7</v>
      </c>
      <c r="C334" s="58" t="s">
        <v>4</v>
      </c>
      <c r="D334" s="62" t="s">
        <v>3</v>
      </c>
      <c r="E334" s="59"/>
      <c r="F334" s="59"/>
      <c r="G334" s="20"/>
      <c r="H334" s="20"/>
      <c r="I334" s="3"/>
      <c r="K334" s="1"/>
    </row>
    <row r="335" spans="1:11" s="2" customFormat="1" ht="18" customHeight="1">
      <c r="A335" s="11">
        <v>43706</v>
      </c>
      <c r="B335" s="16">
        <v>250</v>
      </c>
      <c r="C335" s="58" t="s">
        <v>4</v>
      </c>
      <c r="D335" s="12" t="s">
        <v>7</v>
      </c>
      <c r="E335" s="59"/>
      <c r="F335" s="59"/>
      <c r="G335" s="20"/>
      <c r="H335" s="20"/>
      <c r="I335" s="3"/>
      <c r="K335" s="1"/>
    </row>
    <row r="336" spans="1:11" s="2" customFormat="1" ht="18" customHeight="1">
      <c r="A336" s="11">
        <v>43706</v>
      </c>
      <c r="B336" s="16">
        <v>1000</v>
      </c>
      <c r="C336" s="58" t="s">
        <v>4</v>
      </c>
      <c r="D336" s="12" t="s">
        <v>8</v>
      </c>
      <c r="E336" s="59"/>
      <c r="F336" s="59"/>
      <c r="G336" s="20"/>
      <c r="H336" s="20"/>
      <c r="I336" s="3"/>
      <c r="K336" s="1"/>
    </row>
    <row r="337" spans="1:11" s="2" customFormat="1" ht="35.25" customHeight="1">
      <c r="A337" s="11">
        <v>43708</v>
      </c>
      <c r="B337" s="16">
        <v>1284588.8600000001</v>
      </c>
      <c r="C337" s="58" t="s">
        <v>16</v>
      </c>
      <c r="D337" s="17" t="s">
        <v>75</v>
      </c>
      <c r="E337" s="59"/>
      <c r="F337" s="59"/>
      <c r="G337" s="21"/>
      <c r="H337" s="20"/>
      <c r="I337" s="3"/>
      <c r="K337" s="1"/>
    </row>
    <row r="338" spans="1:11" s="2" customFormat="1" ht="31.5" customHeight="1">
      <c r="A338" s="11">
        <v>43710</v>
      </c>
      <c r="B338" s="16">
        <v>12126.12</v>
      </c>
      <c r="C338" s="58" t="s">
        <v>4</v>
      </c>
      <c r="D338" s="62" t="s">
        <v>3</v>
      </c>
      <c r="E338" s="59"/>
      <c r="F338" s="59"/>
      <c r="G338" s="20"/>
      <c r="H338" s="20"/>
      <c r="I338" s="3"/>
      <c r="K338" s="1"/>
    </row>
    <row r="339" spans="1:11" s="2" customFormat="1" ht="18" customHeight="1">
      <c r="A339" s="11">
        <v>43710</v>
      </c>
      <c r="B339" s="16">
        <v>5862.41</v>
      </c>
      <c r="C339" s="58" t="s">
        <v>4</v>
      </c>
      <c r="D339" s="62" t="s">
        <v>3</v>
      </c>
      <c r="E339" s="59"/>
      <c r="F339" s="59"/>
      <c r="G339" s="20"/>
      <c r="H339" s="20"/>
      <c r="I339" s="3"/>
      <c r="K339" s="1"/>
    </row>
    <row r="340" spans="1:11" s="2" customFormat="1" ht="27.75" customHeight="1">
      <c r="A340" s="11">
        <v>43710</v>
      </c>
      <c r="B340" s="16">
        <v>6299.37</v>
      </c>
      <c r="C340" s="58" t="s">
        <v>4</v>
      </c>
      <c r="D340" s="62" t="s">
        <v>3</v>
      </c>
      <c r="E340" s="59"/>
      <c r="F340" s="59"/>
      <c r="G340" s="20"/>
      <c r="H340" s="20"/>
      <c r="I340" s="3"/>
      <c r="K340" s="1"/>
    </row>
    <row r="341" spans="1:11" s="2" customFormat="1" ht="18" customHeight="1">
      <c r="A341" s="11">
        <v>43710</v>
      </c>
      <c r="B341" s="16">
        <v>12813.72</v>
      </c>
      <c r="C341" s="58" t="s">
        <v>4</v>
      </c>
      <c r="D341" s="62" t="s">
        <v>3</v>
      </c>
      <c r="E341" s="59"/>
      <c r="F341" s="59"/>
      <c r="G341" s="20"/>
      <c r="H341" s="20"/>
      <c r="I341" s="3"/>
      <c r="K341" s="1"/>
    </row>
    <row r="342" spans="1:11" s="2" customFormat="1" ht="18" customHeight="1">
      <c r="A342" s="11">
        <v>43711</v>
      </c>
      <c r="B342" s="16">
        <v>12065.45</v>
      </c>
      <c r="C342" s="58" t="s">
        <v>4</v>
      </c>
      <c r="D342" s="62" t="s">
        <v>3</v>
      </c>
      <c r="E342" s="59"/>
      <c r="F342" s="59"/>
      <c r="G342" s="20"/>
      <c r="H342" s="20"/>
      <c r="I342" s="3"/>
      <c r="K342" s="1"/>
    </row>
    <row r="343" spans="1:11" s="2" customFormat="1" ht="21.75" customHeight="1">
      <c r="A343" s="11">
        <v>43712</v>
      </c>
      <c r="B343" s="16">
        <v>11531.85</v>
      </c>
      <c r="C343" s="18" t="s">
        <v>4</v>
      </c>
      <c r="D343" s="62" t="s">
        <v>3</v>
      </c>
      <c r="E343" s="59"/>
      <c r="F343" s="59"/>
      <c r="G343" s="20"/>
      <c r="H343" s="20"/>
      <c r="I343" s="3"/>
      <c r="K343" s="1"/>
    </row>
    <row r="344" spans="1:11" s="2" customFormat="1" ht="21.75" customHeight="1">
      <c r="A344" s="11">
        <v>43713</v>
      </c>
      <c r="B344" s="16">
        <v>3550.64</v>
      </c>
      <c r="C344" s="12" t="s">
        <v>4</v>
      </c>
      <c r="D344" s="62" t="s">
        <v>3</v>
      </c>
      <c r="E344" s="59"/>
      <c r="F344" s="59"/>
      <c r="G344" s="20"/>
      <c r="H344" s="20"/>
      <c r="I344" s="3"/>
      <c r="K344" s="1"/>
    </row>
    <row r="345" spans="1:11" s="2" customFormat="1" ht="21.75" customHeight="1">
      <c r="A345" s="11">
        <v>43714</v>
      </c>
      <c r="B345" s="16">
        <v>1000</v>
      </c>
      <c r="C345" s="19" t="s">
        <v>4</v>
      </c>
      <c r="D345" s="12" t="s">
        <v>7</v>
      </c>
      <c r="E345" s="59"/>
      <c r="F345" s="59"/>
      <c r="G345" s="20"/>
      <c r="H345" s="20"/>
      <c r="I345" s="3"/>
      <c r="K345" s="1"/>
    </row>
    <row r="346" spans="1:11" s="2" customFormat="1" ht="21.75" customHeight="1">
      <c r="A346" s="11">
        <v>43714</v>
      </c>
      <c r="B346" s="16">
        <v>82941.710000000006</v>
      </c>
      <c r="C346" s="19" t="s">
        <v>4</v>
      </c>
      <c r="D346" s="62" t="s">
        <v>3</v>
      </c>
      <c r="E346" s="59"/>
      <c r="F346" s="59"/>
      <c r="G346" s="20"/>
      <c r="H346" s="20"/>
      <c r="I346" s="3"/>
      <c r="K346" s="1"/>
    </row>
    <row r="347" spans="1:11" s="2" customFormat="1" ht="21.75" customHeight="1">
      <c r="A347" s="11">
        <v>43717</v>
      </c>
      <c r="B347" s="16">
        <v>42460.75</v>
      </c>
      <c r="C347" s="19" t="s">
        <v>4</v>
      </c>
      <c r="D347" s="62" t="s">
        <v>3</v>
      </c>
      <c r="E347" s="59"/>
      <c r="F347" s="59"/>
      <c r="G347" s="20"/>
      <c r="H347" s="20"/>
      <c r="I347" s="3"/>
      <c r="K347" s="1"/>
    </row>
    <row r="348" spans="1:11" s="2" customFormat="1" ht="21.75" customHeight="1">
      <c r="A348" s="11">
        <v>43717</v>
      </c>
      <c r="B348" s="16">
        <v>21488.85</v>
      </c>
      <c r="C348" s="19" t="s">
        <v>4</v>
      </c>
      <c r="D348" s="62" t="s">
        <v>3</v>
      </c>
      <c r="E348" s="59"/>
      <c r="F348" s="59"/>
      <c r="G348" s="20"/>
      <c r="H348" s="20"/>
      <c r="I348" s="3"/>
      <c r="K348" s="1"/>
    </row>
    <row r="349" spans="1:11" s="2" customFormat="1" ht="21.75" customHeight="1">
      <c r="A349" s="11">
        <v>43717</v>
      </c>
      <c r="B349" s="16">
        <v>10562.94</v>
      </c>
      <c r="C349" s="19" t="s">
        <v>4</v>
      </c>
      <c r="D349" s="62" t="s">
        <v>3</v>
      </c>
      <c r="E349" s="59"/>
      <c r="F349" s="59"/>
      <c r="G349" s="20"/>
      <c r="H349" s="20"/>
      <c r="I349" s="3"/>
      <c r="K349" s="1"/>
    </row>
    <row r="350" spans="1:11" s="2" customFormat="1" ht="21.75" customHeight="1">
      <c r="A350" s="11">
        <v>43718</v>
      </c>
      <c r="B350" s="16">
        <v>4057.59</v>
      </c>
      <c r="C350" s="19" t="s">
        <v>4</v>
      </c>
      <c r="D350" s="62" t="s">
        <v>3</v>
      </c>
      <c r="E350" s="59"/>
      <c r="F350" s="59"/>
      <c r="G350" s="20"/>
      <c r="H350" s="20"/>
      <c r="I350" s="3"/>
      <c r="K350" s="1"/>
    </row>
    <row r="351" spans="1:11" s="2" customFormat="1" ht="21.75" customHeight="1">
      <c r="A351" s="11">
        <v>43719</v>
      </c>
      <c r="B351" s="16">
        <v>1845.6</v>
      </c>
      <c r="C351" s="19" t="s">
        <v>4</v>
      </c>
      <c r="D351" s="62" t="s">
        <v>3</v>
      </c>
      <c r="E351" s="59"/>
      <c r="F351" s="59"/>
      <c r="G351" s="20"/>
      <c r="H351" s="20"/>
      <c r="I351" s="3"/>
      <c r="K351" s="1"/>
    </row>
    <row r="352" spans="1:11" s="2" customFormat="1" ht="21.75" customHeight="1">
      <c r="A352" s="11">
        <v>43720</v>
      </c>
      <c r="B352" s="16">
        <v>4349.57</v>
      </c>
      <c r="C352" s="19" t="s">
        <v>4</v>
      </c>
      <c r="D352" s="62" t="s">
        <v>3</v>
      </c>
      <c r="E352" s="59"/>
      <c r="F352" s="59"/>
      <c r="G352" s="20"/>
      <c r="H352" s="20"/>
      <c r="I352" s="3"/>
      <c r="K352" s="1"/>
    </row>
    <row r="353" spans="1:11" s="2" customFormat="1" ht="21.75" customHeight="1">
      <c r="A353" s="11">
        <v>43721</v>
      </c>
      <c r="B353" s="16">
        <v>4206.58</v>
      </c>
      <c r="C353" s="19" t="s">
        <v>4</v>
      </c>
      <c r="D353" s="62" t="s">
        <v>3</v>
      </c>
      <c r="E353" s="59"/>
      <c r="F353" s="59"/>
      <c r="G353" s="20"/>
      <c r="H353" s="20"/>
      <c r="I353" s="3"/>
      <c r="K353" s="1"/>
    </row>
    <row r="354" spans="1:11" s="2" customFormat="1" ht="18" customHeight="1">
      <c r="A354" s="11">
        <v>43724</v>
      </c>
      <c r="B354" s="16">
        <v>25500</v>
      </c>
      <c r="C354" s="19" t="s">
        <v>4</v>
      </c>
      <c r="D354" s="58" t="s">
        <v>17</v>
      </c>
      <c r="E354" s="59"/>
      <c r="F354" s="59"/>
      <c r="G354" s="20"/>
      <c r="H354" s="20"/>
      <c r="I354" s="3"/>
      <c r="K354" s="1"/>
    </row>
    <row r="355" spans="1:11" s="2" customFormat="1" ht="26.25" customHeight="1">
      <c r="A355" s="11">
        <v>43724</v>
      </c>
      <c r="B355" s="16">
        <v>2494.75</v>
      </c>
      <c r="C355" s="19" t="s">
        <v>4</v>
      </c>
      <c r="D355" s="62" t="s">
        <v>3</v>
      </c>
      <c r="E355" s="59"/>
      <c r="F355" s="59"/>
      <c r="G355" s="20"/>
      <c r="H355" s="20"/>
      <c r="I355" s="3"/>
      <c r="K355" s="1"/>
    </row>
    <row r="356" spans="1:11" s="2" customFormat="1" ht="28.5" customHeight="1">
      <c r="A356" s="11">
        <v>43724</v>
      </c>
      <c r="B356" s="16">
        <v>3085.69</v>
      </c>
      <c r="C356" s="19" t="s">
        <v>4</v>
      </c>
      <c r="D356" s="62" t="s">
        <v>3</v>
      </c>
      <c r="E356" s="59"/>
      <c r="F356" s="59"/>
      <c r="G356" s="20"/>
      <c r="H356" s="20"/>
      <c r="I356" s="3"/>
      <c r="K356" s="1"/>
    </row>
    <row r="357" spans="1:11" s="2" customFormat="1" ht="18" customHeight="1">
      <c r="A357" s="11">
        <v>43724</v>
      </c>
      <c r="B357" s="16">
        <v>2432.7600000000002</v>
      </c>
      <c r="C357" s="58" t="s">
        <v>4</v>
      </c>
      <c r="D357" s="62" t="s">
        <v>3</v>
      </c>
      <c r="E357" s="59"/>
      <c r="F357" s="59"/>
      <c r="G357" s="20"/>
      <c r="H357" s="20"/>
      <c r="I357" s="3"/>
      <c r="K357" s="1"/>
    </row>
    <row r="358" spans="1:11" s="2" customFormat="1" ht="22.5" customHeight="1">
      <c r="A358" s="11">
        <v>43725</v>
      </c>
      <c r="B358" s="16">
        <v>7921.94</v>
      </c>
      <c r="C358" s="19" t="s">
        <v>4</v>
      </c>
      <c r="D358" s="62" t="s">
        <v>3</v>
      </c>
      <c r="E358" s="59"/>
      <c r="F358" s="59"/>
      <c r="G358" s="20"/>
      <c r="H358" s="20"/>
      <c r="I358" s="3"/>
      <c r="K358" s="1"/>
    </row>
    <row r="359" spans="1:11" s="2" customFormat="1" ht="18" customHeight="1">
      <c r="A359" s="11">
        <v>43726</v>
      </c>
      <c r="B359" s="16">
        <v>2082.79</v>
      </c>
      <c r="C359" s="58" t="s">
        <v>4</v>
      </c>
      <c r="D359" s="62" t="s">
        <v>3</v>
      </c>
      <c r="E359" s="59"/>
      <c r="F359" s="59"/>
      <c r="G359" s="20"/>
      <c r="H359" s="20"/>
      <c r="I359" s="3"/>
      <c r="K359" s="1"/>
    </row>
    <row r="360" spans="1:11" s="2" customFormat="1" ht="18" customHeight="1">
      <c r="A360" s="11">
        <v>43727</v>
      </c>
      <c r="B360" s="16">
        <v>40750</v>
      </c>
      <c r="C360" s="58" t="s">
        <v>4</v>
      </c>
      <c r="D360" s="12" t="s">
        <v>5</v>
      </c>
      <c r="E360" s="59"/>
      <c r="F360" s="59"/>
      <c r="G360" s="20"/>
      <c r="H360" s="20"/>
      <c r="I360" s="3"/>
      <c r="K360" s="1"/>
    </row>
    <row r="361" spans="1:11" s="2" customFormat="1" ht="18" customHeight="1">
      <c r="A361" s="11">
        <v>43727</v>
      </c>
      <c r="B361" s="16">
        <v>4494.05</v>
      </c>
      <c r="C361" s="58" t="s">
        <v>4</v>
      </c>
      <c r="D361" s="62" t="s">
        <v>3</v>
      </c>
      <c r="E361" s="59"/>
      <c r="F361" s="59"/>
      <c r="G361" s="20"/>
      <c r="H361" s="20"/>
      <c r="I361" s="3"/>
      <c r="K361" s="1"/>
    </row>
    <row r="362" spans="1:11" s="2" customFormat="1" ht="18" customHeight="1">
      <c r="A362" s="11">
        <v>43728</v>
      </c>
      <c r="B362" s="16">
        <v>332</v>
      </c>
      <c r="C362" s="58" t="s">
        <v>4</v>
      </c>
      <c r="D362" s="12" t="s">
        <v>7</v>
      </c>
      <c r="E362" s="59"/>
      <c r="F362" s="59"/>
      <c r="G362" s="20"/>
      <c r="H362" s="20"/>
      <c r="I362" s="3"/>
      <c r="K362" s="1"/>
    </row>
    <row r="363" spans="1:11" s="2" customFormat="1" ht="18" customHeight="1">
      <c r="A363" s="11">
        <v>43728</v>
      </c>
      <c r="B363" s="16">
        <v>15503.45</v>
      </c>
      <c r="C363" s="58" t="s">
        <v>4</v>
      </c>
      <c r="D363" s="62" t="s">
        <v>3</v>
      </c>
      <c r="E363" s="59"/>
      <c r="F363" s="59"/>
      <c r="G363" s="59"/>
      <c r="H363" s="59"/>
      <c r="I363" s="3"/>
      <c r="K363" s="1"/>
    </row>
    <row r="364" spans="1:11" s="2" customFormat="1" ht="23.25" customHeight="1">
      <c r="A364" s="11">
        <v>43728</v>
      </c>
      <c r="B364" s="16">
        <v>500</v>
      </c>
      <c r="C364" s="19" t="s">
        <v>4</v>
      </c>
      <c r="D364" s="58" t="s">
        <v>8</v>
      </c>
      <c r="E364" s="59"/>
      <c r="F364" s="59"/>
      <c r="G364" s="59"/>
      <c r="H364" s="59"/>
      <c r="I364" s="3"/>
      <c r="K364" s="1"/>
    </row>
    <row r="365" spans="1:11" s="2" customFormat="1" ht="18" customHeight="1">
      <c r="A365" s="11">
        <v>43731</v>
      </c>
      <c r="B365" s="16">
        <v>3996.6</v>
      </c>
      <c r="C365" s="58" t="s">
        <v>4</v>
      </c>
      <c r="D365" s="62" t="s">
        <v>3</v>
      </c>
      <c r="E365" s="59"/>
      <c r="F365" s="59"/>
      <c r="G365" s="59"/>
      <c r="H365" s="59"/>
      <c r="I365" s="3"/>
      <c r="K365" s="1"/>
    </row>
    <row r="366" spans="1:11" s="2" customFormat="1" ht="18" customHeight="1">
      <c r="A366" s="11">
        <v>43731</v>
      </c>
      <c r="B366" s="16">
        <v>4569.54</v>
      </c>
      <c r="C366" s="58" t="s">
        <v>4</v>
      </c>
      <c r="D366" s="62" t="s">
        <v>3</v>
      </c>
      <c r="E366" s="59"/>
      <c r="F366" s="59"/>
      <c r="G366" s="59"/>
      <c r="H366" s="59"/>
      <c r="I366" s="3"/>
      <c r="K366" s="1"/>
    </row>
    <row r="367" spans="1:11" s="2" customFormat="1" ht="18" customHeight="1">
      <c r="A367" s="11">
        <v>43731</v>
      </c>
      <c r="B367" s="16">
        <v>12248.78</v>
      </c>
      <c r="C367" s="58" t="s">
        <v>4</v>
      </c>
      <c r="D367" s="62" t="s">
        <v>3</v>
      </c>
      <c r="E367" s="59"/>
      <c r="F367" s="59"/>
      <c r="G367" s="59"/>
      <c r="H367" s="59"/>
      <c r="I367" s="3"/>
      <c r="K367" s="1"/>
    </row>
    <row r="368" spans="1:11" s="2" customFormat="1" ht="24" customHeight="1">
      <c r="A368" s="11">
        <v>43732</v>
      </c>
      <c r="B368" s="16">
        <v>6639.34</v>
      </c>
      <c r="C368" s="19" t="s">
        <v>4</v>
      </c>
      <c r="D368" s="62" t="s">
        <v>3</v>
      </c>
      <c r="E368" s="59"/>
      <c r="F368" s="59"/>
      <c r="G368" s="59"/>
      <c r="H368" s="59"/>
      <c r="I368" s="3"/>
      <c r="K368" s="1"/>
    </row>
    <row r="369" spans="1:11" s="2" customFormat="1" ht="18" customHeight="1">
      <c r="A369" s="11">
        <v>43733</v>
      </c>
      <c r="B369" s="16">
        <v>3405.35</v>
      </c>
      <c r="C369" s="58" t="s">
        <v>4</v>
      </c>
      <c r="D369" s="62" t="s">
        <v>3</v>
      </c>
      <c r="E369" s="59"/>
      <c r="F369" s="59"/>
      <c r="G369" s="59"/>
      <c r="H369" s="59"/>
      <c r="I369" s="3"/>
      <c r="K369" s="1"/>
    </row>
    <row r="370" spans="1:11" s="2" customFormat="1" ht="18" customHeight="1">
      <c r="A370" s="11">
        <v>43734</v>
      </c>
      <c r="B370" s="16">
        <v>6247.38</v>
      </c>
      <c r="C370" s="58" t="s">
        <v>4</v>
      </c>
      <c r="D370" s="62" t="s">
        <v>3</v>
      </c>
      <c r="E370" s="59"/>
      <c r="F370" s="59"/>
      <c r="G370" s="59"/>
      <c r="H370" s="59"/>
      <c r="I370" s="3"/>
      <c r="K370" s="1"/>
    </row>
    <row r="371" spans="1:11" s="2" customFormat="1" ht="18.75" customHeight="1">
      <c r="A371" s="11">
        <v>43735</v>
      </c>
      <c r="B371" s="16">
        <v>34785.06</v>
      </c>
      <c r="C371" s="18" t="s">
        <v>4</v>
      </c>
      <c r="D371" s="62" t="s">
        <v>3</v>
      </c>
      <c r="E371" s="59"/>
      <c r="F371" s="59"/>
      <c r="G371" s="59"/>
      <c r="H371" s="59"/>
      <c r="I371" s="3"/>
      <c r="K371" s="1"/>
    </row>
    <row r="372" spans="1:11" s="2" customFormat="1" ht="18.75" customHeight="1">
      <c r="A372" s="11">
        <v>43738</v>
      </c>
      <c r="B372" s="16">
        <v>1784.82</v>
      </c>
      <c r="C372" s="58" t="s">
        <v>4</v>
      </c>
      <c r="D372" s="62" t="s">
        <v>3</v>
      </c>
      <c r="E372" s="59"/>
      <c r="F372" s="59"/>
      <c r="G372" s="59"/>
      <c r="H372" s="59"/>
      <c r="I372" s="3"/>
      <c r="K372" s="1"/>
    </row>
    <row r="373" spans="1:11" s="2" customFormat="1" ht="18.75" customHeight="1">
      <c r="A373" s="11">
        <v>43738</v>
      </c>
      <c r="B373" s="16">
        <v>8841.2000000000007</v>
      </c>
      <c r="C373" s="19" t="s">
        <v>4</v>
      </c>
      <c r="D373" s="62" t="s">
        <v>3</v>
      </c>
      <c r="E373" s="59"/>
      <c r="F373" s="59"/>
      <c r="G373" s="59"/>
      <c r="H373" s="59"/>
      <c r="I373" s="3"/>
      <c r="K373" s="1"/>
    </row>
    <row r="374" spans="1:11" s="2" customFormat="1" ht="18" customHeight="1">
      <c r="A374" s="11">
        <v>43738</v>
      </c>
      <c r="B374" s="16">
        <v>12133.79</v>
      </c>
      <c r="C374" s="58" t="s">
        <v>4</v>
      </c>
      <c r="D374" s="62" t="s">
        <v>3</v>
      </c>
      <c r="E374" s="59"/>
      <c r="F374" s="59"/>
      <c r="G374" s="59"/>
      <c r="H374" s="59"/>
      <c r="I374" s="3"/>
      <c r="K374" s="1"/>
    </row>
    <row r="375" spans="1:11" s="2" customFormat="1" ht="18" customHeight="1">
      <c r="A375" s="11">
        <v>43739</v>
      </c>
      <c r="B375" s="16">
        <v>25013.5</v>
      </c>
      <c r="C375" s="58" t="s">
        <v>4</v>
      </c>
      <c r="D375" s="62" t="s">
        <v>3</v>
      </c>
      <c r="E375" s="59"/>
      <c r="F375" s="59"/>
      <c r="G375" s="59"/>
      <c r="H375" s="59"/>
      <c r="I375" s="3"/>
      <c r="K375" s="1"/>
    </row>
    <row r="376" spans="1:11" s="2" customFormat="1" ht="18" customHeight="1">
      <c r="A376" s="11">
        <v>43740</v>
      </c>
      <c r="B376" s="16">
        <v>10608.28</v>
      </c>
      <c r="C376" s="58" t="s">
        <v>4</v>
      </c>
      <c r="D376" s="62" t="s">
        <v>3</v>
      </c>
      <c r="E376" s="59"/>
      <c r="F376" s="59"/>
      <c r="G376" s="59"/>
      <c r="H376" s="59"/>
      <c r="I376" s="3"/>
      <c r="K376" s="1"/>
    </row>
    <row r="377" spans="1:11" s="2" customFormat="1" ht="18" customHeight="1">
      <c r="A377" s="11">
        <v>43741</v>
      </c>
      <c r="B377" s="16">
        <v>82561.34</v>
      </c>
      <c r="C377" s="58" t="s">
        <v>4</v>
      </c>
      <c r="D377" s="62" t="s">
        <v>3</v>
      </c>
      <c r="E377" s="59"/>
      <c r="F377" s="59"/>
      <c r="G377" s="59"/>
      <c r="H377" s="59"/>
      <c r="I377" s="3"/>
      <c r="K377" s="1"/>
    </row>
    <row r="378" spans="1:11" s="2" customFormat="1" ht="18" customHeight="1">
      <c r="A378" s="11">
        <v>43742</v>
      </c>
      <c r="B378" s="16">
        <v>1000</v>
      </c>
      <c r="C378" s="58" t="s">
        <v>4</v>
      </c>
      <c r="D378" s="12" t="s">
        <v>7</v>
      </c>
      <c r="E378" s="59"/>
      <c r="F378" s="59"/>
      <c r="G378" s="59"/>
      <c r="H378" s="59"/>
      <c r="I378" s="3"/>
      <c r="K378" s="1"/>
    </row>
    <row r="379" spans="1:11" s="2" customFormat="1" ht="18" customHeight="1">
      <c r="A379" s="11">
        <v>43742</v>
      </c>
      <c r="B379" s="16">
        <v>11793.82</v>
      </c>
      <c r="C379" s="58" t="s">
        <v>4</v>
      </c>
      <c r="D379" s="62" t="s">
        <v>3</v>
      </c>
      <c r="E379" s="59"/>
      <c r="F379" s="59"/>
      <c r="G379" s="59"/>
      <c r="H379" s="59"/>
      <c r="I379" s="3"/>
      <c r="K379" s="1"/>
    </row>
    <row r="380" spans="1:11" s="2" customFormat="1" ht="18" customHeight="1">
      <c r="A380" s="11">
        <v>43745</v>
      </c>
      <c r="B380" s="16">
        <v>37745.230000000003</v>
      </c>
      <c r="C380" s="58" t="s">
        <v>4</v>
      </c>
      <c r="D380" s="62" t="s">
        <v>3</v>
      </c>
      <c r="E380" s="59"/>
      <c r="F380" s="59"/>
      <c r="G380" s="59"/>
      <c r="H380" s="59"/>
      <c r="I380" s="3"/>
      <c r="K380" s="1"/>
    </row>
    <row r="381" spans="1:11" s="2" customFormat="1" ht="18" customHeight="1">
      <c r="A381" s="11">
        <v>43745</v>
      </c>
      <c r="B381" s="16">
        <v>2059.79</v>
      </c>
      <c r="C381" s="58" t="s">
        <v>4</v>
      </c>
      <c r="D381" s="62" t="s">
        <v>3</v>
      </c>
      <c r="E381" s="59"/>
      <c r="F381" s="59"/>
      <c r="G381" s="59"/>
      <c r="H381" s="59"/>
      <c r="I381" s="3"/>
      <c r="K381" s="1"/>
    </row>
    <row r="382" spans="1:11" s="2" customFormat="1" ht="18" customHeight="1">
      <c r="A382" s="11">
        <v>43745</v>
      </c>
      <c r="B382" s="16">
        <v>17443.259999999998</v>
      </c>
      <c r="C382" s="58" t="s">
        <v>4</v>
      </c>
      <c r="D382" s="62" t="s">
        <v>3</v>
      </c>
      <c r="E382" s="59"/>
      <c r="F382" s="59"/>
      <c r="G382" s="59"/>
      <c r="H382" s="59"/>
      <c r="I382" s="3"/>
      <c r="K382" s="1"/>
    </row>
    <row r="383" spans="1:11" s="2" customFormat="1" ht="18" customHeight="1">
      <c r="A383" s="11">
        <v>43746</v>
      </c>
      <c r="B383" s="16">
        <v>13441.01</v>
      </c>
      <c r="C383" s="58" t="s">
        <v>4</v>
      </c>
      <c r="D383" s="62" t="s">
        <v>3</v>
      </c>
      <c r="E383" s="59"/>
      <c r="F383" s="59"/>
      <c r="G383" s="59"/>
      <c r="H383" s="59"/>
      <c r="I383" s="3"/>
      <c r="K383" s="1"/>
    </row>
    <row r="384" spans="1:11" s="2" customFormat="1" ht="18" customHeight="1">
      <c r="A384" s="11">
        <v>43747</v>
      </c>
      <c r="B384" s="16">
        <v>30000000</v>
      </c>
      <c r="C384" s="58" t="s">
        <v>2</v>
      </c>
      <c r="D384" s="58" t="s">
        <v>11</v>
      </c>
      <c r="E384" s="59"/>
      <c r="F384" s="59"/>
      <c r="G384" s="59"/>
      <c r="H384" s="59"/>
      <c r="I384" s="3"/>
      <c r="K384" s="1"/>
    </row>
    <row r="385" spans="1:11" s="2" customFormat="1" ht="18" customHeight="1">
      <c r="A385" s="11">
        <v>43747</v>
      </c>
      <c r="B385" s="16">
        <v>7246.28</v>
      </c>
      <c r="C385" s="58" t="s">
        <v>4</v>
      </c>
      <c r="D385" s="62" t="s">
        <v>3</v>
      </c>
      <c r="E385" s="59"/>
      <c r="F385" s="59"/>
      <c r="G385" s="59"/>
      <c r="H385" s="59"/>
      <c r="I385" s="3"/>
      <c r="K385" s="1"/>
    </row>
    <row r="386" spans="1:11" s="2" customFormat="1" ht="18" customHeight="1">
      <c r="A386" s="11">
        <v>43748</v>
      </c>
      <c r="B386" s="16">
        <v>10759.19</v>
      </c>
      <c r="C386" s="58" t="s">
        <v>4</v>
      </c>
      <c r="D386" s="62" t="s">
        <v>3</v>
      </c>
      <c r="E386" s="59"/>
      <c r="F386" s="59"/>
      <c r="G386" s="59"/>
      <c r="H386" s="59"/>
      <c r="I386" s="3"/>
      <c r="K386" s="1"/>
    </row>
    <row r="387" spans="1:11" s="2" customFormat="1" ht="18" customHeight="1">
      <c r="A387" s="11">
        <v>43749</v>
      </c>
      <c r="B387" s="16">
        <v>1160</v>
      </c>
      <c r="C387" s="58" t="s">
        <v>4</v>
      </c>
      <c r="D387" s="12" t="s">
        <v>7</v>
      </c>
      <c r="E387" s="59"/>
      <c r="F387" s="59"/>
      <c r="G387" s="59"/>
      <c r="H387" s="59"/>
      <c r="I387" s="3"/>
      <c r="K387" s="1"/>
    </row>
    <row r="388" spans="1:11" s="2" customFormat="1" ht="18" customHeight="1">
      <c r="A388" s="11">
        <v>43749</v>
      </c>
      <c r="B388" s="16">
        <v>4229.58</v>
      </c>
      <c r="C388" s="58" t="s">
        <v>4</v>
      </c>
      <c r="D388" s="62" t="s">
        <v>3</v>
      </c>
      <c r="E388" s="59"/>
      <c r="F388" s="59"/>
      <c r="G388" s="59"/>
      <c r="H388" s="59"/>
      <c r="I388" s="3"/>
      <c r="K388" s="1"/>
    </row>
    <row r="389" spans="1:11" s="2" customFormat="1" ht="18" customHeight="1">
      <c r="A389" s="11">
        <v>43752</v>
      </c>
      <c r="B389" s="16">
        <v>117250.27</v>
      </c>
      <c r="C389" s="58" t="s">
        <v>4</v>
      </c>
      <c r="D389" s="62" t="s">
        <v>3</v>
      </c>
      <c r="E389" s="59"/>
      <c r="F389" s="59"/>
      <c r="G389" s="59"/>
      <c r="H389" s="59"/>
      <c r="I389" s="3"/>
      <c r="K389" s="1"/>
    </row>
    <row r="390" spans="1:11" s="2" customFormat="1" ht="18" customHeight="1">
      <c r="A390" s="11">
        <v>43752</v>
      </c>
      <c r="B390" s="16">
        <v>17303.22</v>
      </c>
      <c r="C390" s="58" t="s">
        <v>4</v>
      </c>
      <c r="D390" s="62" t="s">
        <v>3</v>
      </c>
      <c r="E390" s="59"/>
      <c r="F390" s="59"/>
      <c r="G390" s="59"/>
      <c r="H390" s="59"/>
      <c r="I390" s="3"/>
      <c r="K390" s="1"/>
    </row>
    <row r="391" spans="1:11" s="2" customFormat="1" ht="18" customHeight="1">
      <c r="A391" s="11">
        <v>43752</v>
      </c>
      <c r="B391" s="16">
        <v>12761.72</v>
      </c>
      <c r="C391" s="58" t="s">
        <v>4</v>
      </c>
      <c r="D391" s="62" t="s">
        <v>3</v>
      </c>
      <c r="E391" s="59"/>
      <c r="F391" s="59"/>
      <c r="G391" s="59"/>
      <c r="H391" s="59"/>
      <c r="I391" s="3"/>
      <c r="K391" s="1"/>
    </row>
    <row r="392" spans="1:11" s="2" customFormat="1" ht="18" customHeight="1">
      <c r="A392" s="11">
        <v>43753</v>
      </c>
      <c r="B392" s="16">
        <v>6371.36</v>
      </c>
      <c r="C392" s="58" t="s">
        <v>4</v>
      </c>
      <c r="D392" s="62" t="s">
        <v>3</v>
      </c>
      <c r="E392" s="59"/>
      <c r="F392" s="59"/>
      <c r="G392" s="59"/>
      <c r="H392" s="59"/>
      <c r="I392" s="3"/>
      <c r="K392" s="1"/>
    </row>
    <row r="393" spans="1:11" s="2" customFormat="1" ht="18" customHeight="1">
      <c r="A393" s="11">
        <v>43753</v>
      </c>
      <c r="B393" s="16">
        <v>1000</v>
      </c>
      <c r="C393" s="58" t="s">
        <v>4</v>
      </c>
      <c r="D393" s="58" t="s">
        <v>8</v>
      </c>
      <c r="E393" s="59"/>
      <c r="F393" s="59"/>
      <c r="G393" s="59"/>
      <c r="H393" s="59"/>
      <c r="I393" s="3"/>
      <c r="K393" s="1"/>
    </row>
    <row r="394" spans="1:11" ht="18" customHeight="1">
      <c r="A394" s="11">
        <v>43754</v>
      </c>
      <c r="B394" s="16">
        <v>5835.42</v>
      </c>
      <c r="C394" s="58" t="s">
        <v>4</v>
      </c>
      <c r="D394" s="62" t="s">
        <v>3</v>
      </c>
    </row>
    <row r="395" spans="1:11" s="2" customFormat="1" ht="18" customHeight="1">
      <c r="A395" s="11">
        <v>43755</v>
      </c>
      <c r="B395" s="16">
        <v>2499.66</v>
      </c>
      <c r="C395" s="58" t="s">
        <v>4</v>
      </c>
      <c r="D395" s="62" t="s">
        <v>3</v>
      </c>
      <c r="E395" s="59"/>
      <c r="F395" s="59"/>
      <c r="G395" s="59"/>
      <c r="H395" s="59"/>
      <c r="I395" s="3"/>
      <c r="K395" s="1"/>
    </row>
    <row r="396" spans="1:11" ht="18" customHeight="1">
      <c r="A396" s="11">
        <v>43756</v>
      </c>
      <c r="B396" s="16">
        <v>255</v>
      </c>
      <c r="C396" s="58" t="s">
        <v>4</v>
      </c>
      <c r="D396" s="12" t="s">
        <v>7</v>
      </c>
    </row>
    <row r="397" spans="1:11" ht="18" customHeight="1">
      <c r="A397" s="11">
        <v>43756</v>
      </c>
      <c r="B397" s="16">
        <v>9702.3799999999992</v>
      </c>
      <c r="C397" s="58" t="s">
        <v>4</v>
      </c>
      <c r="D397" s="62" t="s">
        <v>3</v>
      </c>
    </row>
    <row r="398" spans="1:11" ht="18" customHeight="1">
      <c r="A398" s="11">
        <v>43759</v>
      </c>
      <c r="B398" s="16">
        <v>31751</v>
      </c>
      <c r="C398" s="58" t="s">
        <v>4</v>
      </c>
      <c r="D398" s="12" t="s">
        <v>5</v>
      </c>
    </row>
    <row r="399" spans="1:11" ht="18" customHeight="1">
      <c r="A399" s="11">
        <v>43759</v>
      </c>
      <c r="B399" s="16">
        <v>16280.37</v>
      </c>
      <c r="C399" s="58" t="s">
        <v>4</v>
      </c>
      <c r="D399" s="62" t="s">
        <v>3</v>
      </c>
    </row>
    <row r="400" spans="1:11" ht="18" customHeight="1">
      <c r="A400" s="11">
        <v>43759</v>
      </c>
      <c r="B400" s="16">
        <v>12789.91</v>
      </c>
      <c r="C400" s="58" t="s">
        <v>4</v>
      </c>
      <c r="D400" s="62" t="s">
        <v>3</v>
      </c>
    </row>
    <row r="401" spans="1:4" ht="18" customHeight="1">
      <c r="A401" s="11">
        <v>43759</v>
      </c>
      <c r="B401" s="16">
        <v>5421.46</v>
      </c>
      <c r="C401" s="58" t="s">
        <v>4</v>
      </c>
      <c r="D401" s="62" t="s">
        <v>3</v>
      </c>
    </row>
    <row r="402" spans="1:4" ht="18" customHeight="1">
      <c r="A402" s="11">
        <v>43760</v>
      </c>
      <c r="B402" s="16">
        <v>12428.32</v>
      </c>
      <c r="C402" s="58" t="s">
        <v>4</v>
      </c>
      <c r="D402" s="62" t="s">
        <v>3</v>
      </c>
    </row>
    <row r="403" spans="1:4" ht="18" customHeight="1">
      <c r="A403" s="11">
        <v>43761</v>
      </c>
      <c r="B403" s="16">
        <v>4212.68</v>
      </c>
      <c r="C403" s="18" t="s">
        <v>4</v>
      </c>
      <c r="D403" s="62" t="s">
        <v>3</v>
      </c>
    </row>
    <row r="404" spans="1:4" ht="18" customHeight="1">
      <c r="A404" s="11">
        <v>43762</v>
      </c>
      <c r="B404" s="16">
        <v>5159.9799999999996</v>
      </c>
      <c r="C404" s="18" t="s">
        <v>4</v>
      </c>
      <c r="D404" s="62" t="s">
        <v>3</v>
      </c>
    </row>
    <row r="405" spans="1:4" ht="18" customHeight="1">
      <c r="A405" s="11">
        <v>43763</v>
      </c>
      <c r="B405" s="16">
        <v>1962</v>
      </c>
      <c r="C405" s="58" t="s">
        <v>4</v>
      </c>
      <c r="D405" s="12" t="s">
        <v>5</v>
      </c>
    </row>
    <row r="406" spans="1:4" ht="18" customHeight="1">
      <c r="A406" s="11">
        <v>43763</v>
      </c>
      <c r="B406" s="16">
        <v>4250</v>
      </c>
      <c r="C406" s="18" t="s">
        <v>4</v>
      </c>
      <c r="D406" s="12" t="s">
        <v>7</v>
      </c>
    </row>
    <row r="407" spans="1:4" ht="18" customHeight="1">
      <c r="A407" s="11">
        <v>43763</v>
      </c>
      <c r="B407" s="16">
        <v>5498.95</v>
      </c>
      <c r="C407" s="58" t="s">
        <v>4</v>
      </c>
      <c r="D407" s="62" t="s">
        <v>3</v>
      </c>
    </row>
    <row r="408" spans="1:4" ht="18" customHeight="1">
      <c r="A408" s="11">
        <v>43766</v>
      </c>
      <c r="B408" s="16">
        <v>15509.45</v>
      </c>
      <c r="C408" s="18" t="s">
        <v>4</v>
      </c>
      <c r="D408" s="62" t="s">
        <v>3</v>
      </c>
    </row>
    <row r="409" spans="1:4" ht="18" customHeight="1">
      <c r="A409" s="11">
        <v>43766</v>
      </c>
      <c r="B409" s="16">
        <v>3680.63</v>
      </c>
      <c r="C409" s="58" t="s">
        <v>4</v>
      </c>
      <c r="D409" s="62" t="s">
        <v>3</v>
      </c>
    </row>
    <row r="410" spans="1:4" ht="18" customHeight="1">
      <c r="A410" s="11">
        <v>43766</v>
      </c>
      <c r="B410" s="16">
        <v>4607.1099999999997</v>
      </c>
      <c r="C410" s="18" t="s">
        <v>4</v>
      </c>
      <c r="D410" s="62" t="s">
        <v>3</v>
      </c>
    </row>
    <row r="411" spans="1:4" ht="18" customHeight="1">
      <c r="A411" s="11">
        <v>43767</v>
      </c>
      <c r="B411" s="16">
        <v>560</v>
      </c>
      <c r="C411" s="58" t="s">
        <v>4</v>
      </c>
      <c r="D411" s="12" t="s">
        <v>5</v>
      </c>
    </row>
    <row r="412" spans="1:4" ht="18" customHeight="1">
      <c r="A412" s="11">
        <v>43767</v>
      </c>
      <c r="B412" s="16">
        <v>7806.22</v>
      </c>
      <c r="C412" s="58" t="s">
        <v>4</v>
      </c>
      <c r="D412" s="62" t="s">
        <v>3</v>
      </c>
    </row>
    <row r="413" spans="1:4" ht="18" customHeight="1">
      <c r="A413" s="11">
        <v>43768</v>
      </c>
      <c r="B413" s="16">
        <v>3937.56</v>
      </c>
      <c r="C413" s="58" t="s">
        <v>4</v>
      </c>
      <c r="D413" s="62" t="s">
        <v>3</v>
      </c>
    </row>
    <row r="414" spans="1:4" ht="31.5" customHeight="1">
      <c r="A414" s="11">
        <v>43769</v>
      </c>
      <c r="B414" s="16">
        <v>778505</v>
      </c>
      <c r="C414" s="58" t="s">
        <v>16</v>
      </c>
      <c r="D414" s="17" t="s">
        <v>75</v>
      </c>
    </row>
    <row r="415" spans="1:4" ht="29.25" customHeight="1">
      <c r="A415" s="11">
        <v>43769</v>
      </c>
      <c r="B415" s="16">
        <v>5555.57</v>
      </c>
      <c r="C415" s="58" t="s">
        <v>4</v>
      </c>
      <c r="D415" s="62" t="s">
        <v>3</v>
      </c>
    </row>
    <row r="416" spans="1:4" ht="18" customHeight="1">
      <c r="A416" s="11">
        <v>43769</v>
      </c>
      <c r="B416" s="15">
        <v>80</v>
      </c>
      <c r="C416" s="62" t="s">
        <v>4</v>
      </c>
      <c r="D416" s="12" t="s">
        <v>5</v>
      </c>
    </row>
    <row r="417" spans="1:4" ht="18" customHeight="1">
      <c r="A417" s="11">
        <v>43770</v>
      </c>
      <c r="B417" s="14">
        <v>2500</v>
      </c>
      <c r="C417" s="12" t="s">
        <v>4</v>
      </c>
      <c r="D417" s="12" t="s">
        <v>7</v>
      </c>
    </row>
    <row r="418" spans="1:4" ht="18" customHeight="1">
      <c r="A418" s="11">
        <v>43770</v>
      </c>
      <c r="B418" s="61">
        <v>12085.79</v>
      </c>
      <c r="C418" s="13" t="s">
        <v>4</v>
      </c>
      <c r="D418" s="62" t="s">
        <v>3</v>
      </c>
    </row>
    <row r="419" spans="1:4" ht="18" customHeight="1">
      <c r="A419" s="11">
        <v>43771</v>
      </c>
      <c r="B419" s="61">
        <v>2980</v>
      </c>
      <c r="C419" s="62" t="s">
        <v>4</v>
      </c>
      <c r="D419" s="12" t="s">
        <v>5</v>
      </c>
    </row>
    <row r="420" spans="1:4" ht="18" customHeight="1">
      <c r="A420" s="11">
        <v>43772</v>
      </c>
      <c r="B420" s="61">
        <v>80</v>
      </c>
      <c r="C420" s="62" t="s">
        <v>4</v>
      </c>
      <c r="D420" s="12" t="s">
        <v>5</v>
      </c>
    </row>
    <row r="421" spans="1:4" ht="18" customHeight="1">
      <c r="A421" s="11">
        <v>43773</v>
      </c>
      <c r="B421" s="61">
        <v>43507.98</v>
      </c>
      <c r="C421" s="62" t="s">
        <v>4</v>
      </c>
      <c r="D421" s="62" t="s">
        <v>3</v>
      </c>
    </row>
    <row r="422" spans="1:4" ht="18" customHeight="1">
      <c r="A422" s="11">
        <v>43773</v>
      </c>
      <c r="B422" s="61">
        <v>9001.2099999999991</v>
      </c>
      <c r="C422" s="62" t="s">
        <v>4</v>
      </c>
      <c r="D422" s="62" t="s">
        <v>3</v>
      </c>
    </row>
    <row r="423" spans="1:4" ht="18" customHeight="1">
      <c r="A423" s="11">
        <v>43773</v>
      </c>
      <c r="B423" s="61">
        <v>7273.27</v>
      </c>
      <c r="C423" s="62" t="s">
        <v>4</v>
      </c>
      <c r="D423" s="62" t="s">
        <v>3</v>
      </c>
    </row>
    <row r="424" spans="1:4" ht="18" customHeight="1">
      <c r="A424" s="11">
        <v>43774</v>
      </c>
      <c r="B424" s="61">
        <v>14323.57</v>
      </c>
      <c r="C424" s="62" t="s">
        <v>4</v>
      </c>
      <c r="D424" s="62" t="s">
        <v>3</v>
      </c>
    </row>
    <row r="425" spans="1:4" ht="18" customHeight="1">
      <c r="A425" s="11">
        <v>43775</v>
      </c>
      <c r="B425" s="61">
        <v>2066.34</v>
      </c>
      <c r="C425" s="62" t="s">
        <v>4</v>
      </c>
      <c r="D425" s="62" t="s">
        <v>3</v>
      </c>
    </row>
    <row r="426" spans="1:4" ht="18" customHeight="1">
      <c r="A426" s="11">
        <v>43775</v>
      </c>
      <c r="B426" s="61">
        <v>200</v>
      </c>
      <c r="C426" s="62" t="s">
        <v>4</v>
      </c>
      <c r="D426" s="58" t="s">
        <v>8</v>
      </c>
    </row>
    <row r="427" spans="1:4" ht="18" customHeight="1">
      <c r="A427" s="11">
        <v>43776</v>
      </c>
      <c r="B427" s="61">
        <v>6166.66</v>
      </c>
      <c r="C427" s="62" t="s">
        <v>4</v>
      </c>
      <c r="D427" s="62" t="s">
        <v>3</v>
      </c>
    </row>
    <row r="428" spans="1:4" ht="18" customHeight="1">
      <c r="A428" s="11">
        <v>43777</v>
      </c>
      <c r="B428" s="61">
        <v>690</v>
      </c>
      <c r="C428" s="62" t="s">
        <v>4</v>
      </c>
      <c r="D428" s="12" t="s">
        <v>5</v>
      </c>
    </row>
    <row r="429" spans="1:4" ht="18" customHeight="1">
      <c r="A429" s="11">
        <v>43777</v>
      </c>
      <c r="B429" s="61">
        <v>1100</v>
      </c>
      <c r="C429" s="62" t="s">
        <v>4</v>
      </c>
      <c r="D429" s="12" t="s">
        <v>7</v>
      </c>
    </row>
    <row r="430" spans="1:4" ht="18" customHeight="1">
      <c r="A430" s="11">
        <v>43777</v>
      </c>
      <c r="B430" s="61">
        <v>25008.23</v>
      </c>
      <c r="C430" s="62" t="s">
        <v>4</v>
      </c>
      <c r="D430" s="62" t="s">
        <v>3</v>
      </c>
    </row>
    <row r="431" spans="1:4" ht="18" customHeight="1">
      <c r="A431" s="11">
        <v>43778</v>
      </c>
      <c r="B431" s="61">
        <v>560</v>
      </c>
      <c r="C431" s="62" t="s">
        <v>4</v>
      </c>
      <c r="D431" s="12" t="s">
        <v>5</v>
      </c>
    </row>
    <row r="432" spans="1:4" ht="18" customHeight="1">
      <c r="A432" s="11">
        <v>43779</v>
      </c>
      <c r="B432" s="61">
        <v>1962</v>
      </c>
      <c r="C432" s="62" t="s">
        <v>4</v>
      </c>
      <c r="D432" s="12" t="s">
        <v>5</v>
      </c>
    </row>
    <row r="433" spans="1:4" ht="18" customHeight="1">
      <c r="A433" s="11">
        <v>43780</v>
      </c>
      <c r="B433" s="61">
        <v>37665</v>
      </c>
      <c r="C433" s="62" t="s">
        <v>4</v>
      </c>
      <c r="D433" s="12" t="s">
        <v>5</v>
      </c>
    </row>
    <row r="434" spans="1:4" ht="18" customHeight="1">
      <c r="A434" s="11">
        <v>43780</v>
      </c>
      <c r="B434" s="61">
        <v>23484.65</v>
      </c>
      <c r="C434" s="62" t="s">
        <v>4</v>
      </c>
      <c r="D434" s="62" t="s">
        <v>3</v>
      </c>
    </row>
    <row r="435" spans="1:4" ht="18" customHeight="1">
      <c r="A435" s="11">
        <v>43780</v>
      </c>
      <c r="B435" s="61">
        <v>6381.54</v>
      </c>
      <c r="C435" s="62" t="s">
        <v>4</v>
      </c>
      <c r="D435" s="62" t="s">
        <v>3</v>
      </c>
    </row>
    <row r="436" spans="1:4" ht="18" customHeight="1">
      <c r="A436" s="11">
        <v>43780</v>
      </c>
      <c r="B436" s="61">
        <v>4640.55</v>
      </c>
      <c r="C436" s="62" t="s">
        <v>4</v>
      </c>
      <c r="D436" s="62" t="s">
        <v>3</v>
      </c>
    </row>
    <row r="437" spans="1:4" ht="18" customHeight="1">
      <c r="A437" s="11">
        <v>43781</v>
      </c>
      <c r="B437" s="61">
        <v>5401.46</v>
      </c>
      <c r="C437" s="62" t="s">
        <v>4</v>
      </c>
      <c r="D437" s="62" t="s">
        <v>3</v>
      </c>
    </row>
    <row r="438" spans="1:4" ht="18" customHeight="1">
      <c r="A438" s="11">
        <v>43782</v>
      </c>
      <c r="B438" s="61">
        <v>11980.8</v>
      </c>
      <c r="C438" s="62" t="s">
        <v>4</v>
      </c>
      <c r="D438" s="62" t="s">
        <v>3</v>
      </c>
    </row>
    <row r="439" spans="1:4" ht="18" customHeight="1">
      <c r="A439" s="11">
        <v>43783</v>
      </c>
      <c r="B439" s="61">
        <v>9363.5</v>
      </c>
      <c r="C439" s="62" t="s">
        <v>4</v>
      </c>
      <c r="D439" s="12" t="s">
        <v>5</v>
      </c>
    </row>
    <row r="440" spans="1:4" ht="18" customHeight="1">
      <c r="A440" s="11">
        <v>43783</v>
      </c>
      <c r="B440" s="61">
        <v>6957.13</v>
      </c>
      <c r="C440" s="62" t="s">
        <v>4</v>
      </c>
      <c r="D440" s="62" t="s">
        <v>3</v>
      </c>
    </row>
    <row r="441" spans="1:4" ht="18" customHeight="1">
      <c r="A441" s="11">
        <v>43784</v>
      </c>
      <c r="B441" s="61">
        <v>666</v>
      </c>
      <c r="C441" s="62" t="s">
        <v>4</v>
      </c>
      <c r="D441" s="12" t="s">
        <v>7</v>
      </c>
    </row>
    <row r="442" spans="1:4" ht="18" customHeight="1">
      <c r="A442" s="11">
        <v>43784</v>
      </c>
      <c r="B442" s="61">
        <v>4994.58</v>
      </c>
      <c r="C442" s="62" t="s">
        <v>4</v>
      </c>
      <c r="D442" s="62" t="s">
        <v>3</v>
      </c>
    </row>
    <row r="443" spans="1:4" ht="18" customHeight="1">
      <c r="A443" s="11">
        <v>43785</v>
      </c>
      <c r="B443" s="61">
        <v>2940</v>
      </c>
      <c r="C443" s="62" t="s">
        <v>4</v>
      </c>
      <c r="D443" s="12" t="s">
        <v>5</v>
      </c>
    </row>
    <row r="444" spans="1:4" ht="44.25" customHeight="1">
      <c r="A444" s="11">
        <v>43787</v>
      </c>
      <c r="B444" s="61">
        <v>345</v>
      </c>
      <c r="C444" s="62" t="s">
        <v>4</v>
      </c>
      <c r="D444" s="12" t="s">
        <v>5</v>
      </c>
    </row>
    <row r="445" spans="1:4" ht="18" customHeight="1">
      <c r="A445" s="11">
        <v>43787</v>
      </c>
      <c r="B445" s="61">
        <v>9316.07</v>
      </c>
      <c r="C445" s="62" t="s">
        <v>4</v>
      </c>
      <c r="D445" s="62" t="s">
        <v>3</v>
      </c>
    </row>
    <row r="446" spans="1:4" ht="18" customHeight="1">
      <c r="A446" s="11">
        <v>43787</v>
      </c>
      <c r="B446" s="61">
        <v>2523.85</v>
      </c>
      <c r="C446" s="62" t="s">
        <v>4</v>
      </c>
      <c r="D446" s="62" t="s">
        <v>3</v>
      </c>
    </row>
    <row r="447" spans="1:4" ht="18" customHeight="1">
      <c r="A447" s="11">
        <v>43787</v>
      </c>
      <c r="B447" s="61">
        <v>8757.1200000000008</v>
      </c>
      <c r="C447" s="62" t="s">
        <v>4</v>
      </c>
      <c r="D447" s="62" t="s">
        <v>3</v>
      </c>
    </row>
    <row r="448" spans="1:4" ht="18" customHeight="1">
      <c r="A448" s="11">
        <v>43788</v>
      </c>
      <c r="B448" s="61">
        <v>3528000</v>
      </c>
      <c r="C448" s="62" t="s">
        <v>76</v>
      </c>
      <c r="D448" s="62" t="s">
        <v>14</v>
      </c>
    </row>
    <row r="449" spans="1:4" ht="36.75" customHeight="1">
      <c r="A449" s="11">
        <v>43788</v>
      </c>
      <c r="B449" s="61">
        <v>6546420</v>
      </c>
      <c r="C449" s="62" t="s">
        <v>2</v>
      </c>
      <c r="D449" s="58" t="s">
        <v>13</v>
      </c>
    </row>
    <row r="450" spans="1:4" ht="45" customHeight="1">
      <c r="A450" s="11">
        <v>43788</v>
      </c>
      <c r="B450" s="61">
        <v>2413.7600000000002</v>
      </c>
      <c r="C450" s="62" t="s">
        <v>4</v>
      </c>
      <c r="D450" s="62" t="s">
        <v>3</v>
      </c>
    </row>
    <row r="451" spans="1:4" ht="31.5" customHeight="1">
      <c r="A451" s="11">
        <v>43789</v>
      </c>
      <c r="B451" s="61">
        <v>14217.48</v>
      </c>
      <c r="C451" s="62" t="s">
        <v>4</v>
      </c>
      <c r="D451" s="62" t="s">
        <v>3</v>
      </c>
    </row>
    <row r="452" spans="1:4" ht="27.75" customHeight="1">
      <c r="A452" s="11">
        <v>43790</v>
      </c>
      <c r="B452" s="61">
        <v>3317.81</v>
      </c>
      <c r="C452" s="62" t="s">
        <v>4</v>
      </c>
      <c r="D452" s="62" t="s">
        <v>3</v>
      </c>
    </row>
    <row r="453" spans="1:4" ht="18" customHeight="1">
      <c r="A453" s="11">
        <v>43791</v>
      </c>
      <c r="B453" s="61">
        <v>1962</v>
      </c>
      <c r="C453" s="62" t="s">
        <v>4</v>
      </c>
      <c r="D453" s="12" t="s">
        <v>5</v>
      </c>
    </row>
    <row r="454" spans="1:4" ht="18" customHeight="1">
      <c r="A454" s="11">
        <v>43791</v>
      </c>
      <c r="B454" s="61">
        <v>250</v>
      </c>
      <c r="C454" s="62" t="s">
        <v>4</v>
      </c>
      <c r="D454" s="12" t="s">
        <v>7</v>
      </c>
    </row>
    <row r="455" spans="1:4" ht="18" customHeight="1">
      <c r="A455" s="11">
        <v>43791</v>
      </c>
      <c r="B455" s="61">
        <v>1662.83</v>
      </c>
      <c r="C455" s="62" t="s">
        <v>4</v>
      </c>
      <c r="D455" s="62" t="s">
        <v>3</v>
      </c>
    </row>
    <row r="456" spans="1:4" ht="18" customHeight="1">
      <c r="A456" s="11">
        <v>43793</v>
      </c>
      <c r="B456" s="61">
        <v>980</v>
      </c>
      <c r="C456" s="62" t="s">
        <v>4</v>
      </c>
      <c r="D456" s="12" t="s">
        <v>5</v>
      </c>
    </row>
    <row r="457" spans="1:4" ht="18" customHeight="1">
      <c r="A457" s="11">
        <v>43794</v>
      </c>
      <c r="B457" s="61">
        <v>180</v>
      </c>
      <c r="C457" s="62" t="s">
        <v>4</v>
      </c>
      <c r="D457" s="12" t="s">
        <v>5</v>
      </c>
    </row>
    <row r="458" spans="1:4" ht="18" customHeight="1">
      <c r="A458" s="11">
        <v>43794</v>
      </c>
      <c r="B458" s="61">
        <v>2648.37</v>
      </c>
      <c r="C458" s="62" t="s">
        <v>4</v>
      </c>
      <c r="D458" s="62" t="s">
        <v>3</v>
      </c>
    </row>
    <row r="459" spans="1:4" ht="18" customHeight="1">
      <c r="A459" s="11">
        <v>43794</v>
      </c>
      <c r="B459" s="61">
        <v>1329.87</v>
      </c>
      <c r="C459" s="62" t="s">
        <v>4</v>
      </c>
      <c r="D459" s="62" t="s">
        <v>3</v>
      </c>
    </row>
    <row r="460" spans="1:4" ht="18" customHeight="1">
      <c r="A460" s="11">
        <v>43794</v>
      </c>
      <c r="B460" s="61">
        <v>7348.87</v>
      </c>
      <c r="C460" s="62" t="s">
        <v>4</v>
      </c>
      <c r="D460" s="62" t="s">
        <v>3</v>
      </c>
    </row>
    <row r="461" spans="1:4" ht="18" customHeight="1">
      <c r="A461" s="11">
        <v>43795</v>
      </c>
      <c r="B461" s="61">
        <v>1960</v>
      </c>
      <c r="C461" s="62" t="s">
        <v>4</v>
      </c>
      <c r="D461" s="12" t="s">
        <v>5</v>
      </c>
    </row>
    <row r="462" spans="1:4" ht="18" customHeight="1">
      <c r="A462" s="11">
        <v>43795</v>
      </c>
      <c r="B462" s="61">
        <v>5823.42</v>
      </c>
      <c r="C462" s="62" t="s">
        <v>4</v>
      </c>
      <c r="D462" s="62" t="s">
        <v>3</v>
      </c>
    </row>
    <row r="463" spans="1:4" ht="18" customHeight="1">
      <c r="A463" s="11">
        <v>43795</v>
      </c>
      <c r="B463" s="61">
        <v>100</v>
      </c>
      <c r="C463" s="62" t="s">
        <v>4</v>
      </c>
      <c r="D463" s="62" t="s">
        <v>8</v>
      </c>
    </row>
    <row r="464" spans="1:4" ht="18" customHeight="1">
      <c r="A464" s="11">
        <v>43796</v>
      </c>
      <c r="B464" s="61">
        <v>15876.41</v>
      </c>
      <c r="C464" s="62" t="s">
        <v>4</v>
      </c>
      <c r="D464" s="62" t="s">
        <v>3</v>
      </c>
    </row>
    <row r="465" spans="1:4" ht="18" customHeight="1">
      <c r="A465" s="11">
        <v>43797</v>
      </c>
      <c r="B465" s="61">
        <v>16968.3</v>
      </c>
      <c r="C465" s="62" t="s">
        <v>4</v>
      </c>
      <c r="D465" s="62" t="s">
        <v>3</v>
      </c>
    </row>
    <row r="466" spans="1:4" ht="18" customHeight="1">
      <c r="A466" s="11">
        <v>43798</v>
      </c>
      <c r="B466" s="61">
        <v>6866</v>
      </c>
      <c r="C466" s="62" t="s">
        <v>4</v>
      </c>
      <c r="D466" s="12" t="s">
        <v>5</v>
      </c>
    </row>
    <row r="467" spans="1:4" ht="18" customHeight="1">
      <c r="A467" s="11">
        <v>43798</v>
      </c>
      <c r="B467" s="61">
        <v>205</v>
      </c>
      <c r="C467" s="62" t="s">
        <v>4</v>
      </c>
      <c r="D467" s="12" t="s">
        <v>7</v>
      </c>
    </row>
    <row r="468" spans="1:4" ht="18" customHeight="1">
      <c r="A468" s="11">
        <v>43798</v>
      </c>
      <c r="B468" s="61">
        <v>1636.84</v>
      </c>
      <c r="C468" s="62" t="s">
        <v>4</v>
      </c>
      <c r="D468" s="62" t="s">
        <v>3</v>
      </c>
    </row>
    <row r="469" spans="1:4" ht="18" customHeight="1">
      <c r="A469" s="11">
        <v>43800</v>
      </c>
      <c r="B469" s="61">
        <v>4905</v>
      </c>
      <c r="C469" s="62" t="s">
        <v>4</v>
      </c>
      <c r="D469" s="12" t="s">
        <v>5</v>
      </c>
    </row>
    <row r="470" spans="1:4" ht="18" customHeight="1">
      <c r="A470" s="11">
        <v>43801</v>
      </c>
      <c r="B470" s="61">
        <v>5650</v>
      </c>
      <c r="C470" s="62" t="s">
        <v>4</v>
      </c>
      <c r="D470" s="12" t="s">
        <v>5</v>
      </c>
    </row>
    <row r="471" spans="1:4" ht="18" customHeight="1">
      <c r="A471" s="11">
        <v>43801</v>
      </c>
      <c r="B471" s="61">
        <v>2701</v>
      </c>
      <c r="C471" s="62" t="s">
        <v>4</v>
      </c>
      <c r="D471" s="12" t="s">
        <v>5</v>
      </c>
    </row>
    <row r="472" spans="1:4" ht="18" customHeight="1">
      <c r="A472" s="11">
        <v>43802</v>
      </c>
      <c r="B472" s="61">
        <v>3892.61</v>
      </c>
      <c r="C472" s="62" t="s">
        <v>4</v>
      </c>
      <c r="D472" s="62" t="s">
        <v>3</v>
      </c>
    </row>
    <row r="473" spans="1:4" ht="18" customHeight="1">
      <c r="A473" s="11">
        <v>43802</v>
      </c>
      <c r="B473" s="61">
        <v>10698.93</v>
      </c>
      <c r="C473" s="62" t="s">
        <v>4</v>
      </c>
      <c r="D473" s="62" t="s">
        <v>3</v>
      </c>
    </row>
    <row r="474" spans="1:4" ht="18" customHeight="1">
      <c r="A474" s="11">
        <v>43802</v>
      </c>
      <c r="B474" s="61">
        <v>3853.94</v>
      </c>
      <c r="C474" s="62" t="s">
        <v>4</v>
      </c>
      <c r="D474" s="62" t="s">
        <v>3</v>
      </c>
    </row>
    <row r="475" spans="1:4" ht="18" customHeight="1">
      <c r="A475" s="11">
        <v>43802</v>
      </c>
      <c r="B475" s="61">
        <v>5884.18</v>
      </c>
      <c r="C475" s="62" t="s">
        <v>4</v>
      </c>
      <c r="D475" s="62" t="s">
        <v>3</v>
      </c>
    </row>
    <row r="476" spans="1:4" ht="18" customHeight="1">
      <c r="A476" s="11">
        <v>43802</v>
      </c>
      <c r="B476" s="61">
        <v>500</v>
      </c>
      <c r="C476" s="62" t="s">
        <v>4</v>
      </c>
      <c r="D476" s="62" t="s">
        <v>8</v>
      </c>
    </row>
    <row r="477" spans="1:4" ht="18" customHeight="1">
      <c r="A477" s="11">
        <v>43803</v>
      </c>
      <c r="B477" s="61">
        <v>5726.45</v>
      </c>
      <c r="C477" s="62" t="s">
        <v>4</v>
      </c>
      <c r="D477" s="62" t="s">
        <v>3</v>
      </c>
    </row>
    <row r="478" spans="1:4" ht="18" customHeight="1">
      <c r="A478" s="11">
        <v>43804</v>
      </c>
      <c r="B478" s="61">
        <v>3108.69</v>
      </c>
      <c r="C478" s="62" t="s">
        <v>4</v>
      </c>
      <c r="D478" s="62" t="s">
        <v>3</v>
      </c>
    </row>
    <row r="479" spans="1:4" ht="18" customHeight="1">
      <c r="A479" s="11">
        <v>43804</v>
      </c>
      <c r="B479" s="61">
        <v>60000</v>
      </c>
      <c r="C479" s="58" t="s">
        <v>2</v>
      </c>
      <c r="D479" s="62" t="s">
        <v>12</v>
      </c>
    </row>
    <row r="480" spans="1:4" ht="18" customHeight="1">
      <c r="A480" s="11">
        <v>43805</v>
      </c>
      <c r="B480" s="61">
        <v>1160</v>
      </c>
      <c r="C480" s="62" t="s">
        <v>4</v>
      </c>
      <c r="D480" s="12" t="s">
        <v>5</v>
      </c>
    </row>
    <row r="481" spans="1:4" ht="18" customHeight="1">
      <c r="A481" s="11">
        <v>43805</v>
      </c>
      <c r="B481" s="61">
        <v>3500</v>
      </c>
      <c r="C481" s="62" t="s">
        <v>4</v>
      </c>
      <c r="D481" s="12" t="s">
        <v>7</v>
      </c>
    </row>
    <row r="482" spans="1:4" ht="18" customHeight="1">
      <c r="A482" s="11">
        <v>43805</v>
      </c>
      <c r="B482" s="61">
        <v>8130.19</v>
      </c>
      <c r="C482" s="62" t="s">
        <v>4</v>
      </c>
      <c r="D482" s="62" t="s">
        <v>3</v>
      </c>
    </row>
    <row r="483" spans="1:4" ht="18" customHeight="1">
      <c r="A483" s="11">
        <v>43806</v>
      </c>
      <c r="B483" s="61">
        <v>980</v>
      </c>
      <c r="C483" s="62" t="s">
        <v>4</v>
      </c>
      <c r="D483" s="12" t="s">
        <v>5</v>
      </c>
    </row>
    <row r="484" spans="1:4" ht="18" customHeight="1">
      <c r="A484" s="11">
        <v>43807</v>
      </c>
      <c r="B484" s="61">
        <v>61</v>
      </c>
      <c r="C484" s="62" t="s">
        <v>4</v>
      </c>
      <c r="D484" s="12" t="s">
        <v>5</v>
      </c>
    </row>
    <row r="485" spans="1:4" ht="18" customHeight="1">
      <c r="A485" s="11">
        <v>43808</v>
      </c>
      <c r="B485" s="61">
        <v>38922.25</v>
      </c>
      <c r="C485" s="62" t="s">
        <v>4</v>
      </c>
      <c r="D485" s="62" t="s">
        <v>3</v>
      </c>
    </row>
    <row r="486" spans="1:4" ht="18" customHeight="1">
      <c r="A486" s="11">
        <v>43808</v>
      </c>
      <c r="B486" s="61">
        <v>28044.2</v>
      </c>
      <c r="C486" s="62" t="s">
        <v>4</v>
      </c>
      <c r="D486" s="62" t="s">
        <v>3</v>
      </c>
    </row>
    <row r="487" spans="1:4" ht="18" customHeight="1">
      <c r="A487" s="11">
        <v>43808</v>
      </c>
      <c r="B487" s="61">
        <v>9747.0300000000007</v>
      </c>
      <c r="C487" s="62" t="s">
        <v>4</v>
      </c>
      <c r="D487" s="62" t="s">
        <v>3</v>
      </c>
    </row>
    <row r="488" spans="1:4" ht="18" customHeight="1">
      <c r="A488" s="11">
        <v>43809</v>
      </c>
      <c r="B488" s="61">
        <v>216720.72</v>
      </c>
      <c r="C488" s="62" t="s">
        <v>4</v>
      </c>
      <c r="D488" s="62" t="s">
        <v>3</v>
      </c>
    </row>
    <row r="489" spans="1:4" ht="18" customHeight="1">
      <c r="A489" s="11">
        <v>43810</v>
      </c>
      <c r="B489" s="61">
        <v>20000000</v>
      </c>
      <c r="C489" s="58" t="s">
        <v>2</v>
      </c>
      <c r="D489" s="58" t="s">
        <v>11</v>
      </c>
    </row>
    <row r="490" spans="1:4" ht="18" customHeight="1">
      <c r="A490" s="11">
        <v>43810</v>
      </c>
      <c r="B490" s="61">
        <v>3859000</v>
      </c>
      <c r="C490" s="58" t="s">
        <v>2</v>
      </c>
      <c r="D490" s="12" t="s">
        <v>10</v>
      </c>
    </row>
    <row r="491" spans="1:4" ht="18" customHeight="1">
      <c r="A491" s="11">
        <v>43810</v>
      </c>
      <c r="B491" s="61">
        <v>11349.86</v>
      </c>
      <c r="C491" s="62" t="s">
        <v>4</v>
      </c>
      <c r="D491" s="62" t="s">
        <v>3</v>
      </c>
    </row>
    <row r="492" spans="1:4" ht="18" customHeight="1">
      <c r="A492" s="11">
        <v>43811</v>
      </c>
      <c r="B492" s="61">
        <v>47712</v>
      </c>
      <c r="C492" s="62" t="s">
        <v>4</v>
      </c>
      <c r="D492" s="12" t="s">
        <v>5</v>
      </c>
    </row>
    <row r="493" spans="1:4" ht="18" customHeight="1">
      <c r="A493" s="11">
        <v>43811</v>
      </c>
      <c r="B493" s="61">
        <v>15255.47</v>
      </c>
      <c r="C493" s="62" t="s">
        <v>4</v>
      </c>
      <c r="D493" s="62" t="s">
        <v>3</v>
      </c>
    </row>
    <row r="494" spans="1:4" ht="18" customHeight="1">
      <c r="A494" s="11">
        <v>43812</v>
      </c>
      <c r="B494" s="61">
        <v>730</v>
      </c>
      <c r="C494" s="62" t="s">
        <v>4</v>
      </c>
      <c r="D494" s="12" t="s">
        <v>7</v>
      </c>
    </row>
    <row r="495" spans="1:4" ht="18" customHeight="1">
      <c r="A495" s="11">
        <v>43812</v>
      </c>
      <c r="B495" s="61">
        <v>1080</v>
      </c>
      <c r="C495" s="62" t="s">
        <v>4</v>
      </c>
      <c r="D495" s="62" t="s">
        <v>9</v>
      </c>
    </row>
    <row r="496" spans="1:4" ht="18" customHeight="1">
      <c r="A496" s="11">
        <v>43812</v>
      </c>
      <c r="B496" s="61">
        <v>3169.68</v>
      </c>
      <c r="C496" s="62" t="s">
        <v>4</v>
      </c>
      <c r="D496" s="62" t="s">
        <v>3</v>
      </c>
    </row>
    <row r="497" spans="1:4" ht="18" customHeight="1">
      <c r="A497" s="11">
        <v>43814</v>
      </c>
      <c r="B497" s="61">
        <v>3924</v>
      </c>
      <c r="C497" s="62" t="s">
        <v>4</v>
      </c>
      <c r="D497" s="12" t="s">
        <v>5</v>
      </c>
    </row>
    <row r="498" spans="1:4" ht="18" customHeight="1">
      <c r="A498" s="11">
        <v>43817</v>
      </c>
      <c r="B498" s="61">
        <v>11783.82</v>
      </c>
      <c r="C498" s="62" t="s">
        <v>4</v>
      </c>
      <c r="D498" s="62" t="s">
        <v>3</v>
      </c>
    </row>
    <row r="499" spans="1:4" ht="18" customHeight="1">
      <c r="A499" s="11">
        <v>43817</v>
      </c>
      <c r="B499" s="61">
        <v>2938.31</v>
      </c>
      <c r="C499" s="62" t="s">
        <v>4</v>
      </c>
      <c r="D499" s="62" t="s">
        <v>3</v>
      </c>
    </row>
    <row r="500" spans="1:4" ht="18" customHeight="1">
      <c r="A500" s="11">
        <v>43817</v>
      </c>
      <c r="B500" s="61">
        <v>3678.63</v>
      </c>
      <c r="C500" s="62" t="s">
        <v>4</v>
      </c>
      <c r="D500" s="62" t="s">
        <v>3</v>
      </c>
    </row>
    <row r="501" spans="1:4" ht="18" customHeight="1">
      <c r="A501" s="11">
        <v>43817</v>
      </c>
      <c r="B501" s="61">
        <v>3663.63</v>
      </c>
      <c r="C501" s="62" t="s">
        <v>4</v>
      </c>
      <c r="D501" s="62" t="s">
        <v>3</v>
      </c>
    </row>
    <row r="502" spans="1:4" ht="18" customHeight="1">
      <c r="A502" s="11">
        <v>43817</v>
      </c>
      <c r="B502" s="61">
        <v>1697.83</v>
      </c>
      <c r="C502" s="62" t="s">
        <v>4</v>
      </c>
      <c r="D502" s="62" t="s">
        <v>3</v>
      </c>
    </row>
    <row r="503" spans="1:4" ht="18" customHeight="1">
      <c r="A503" s="11">
        <v>43817</v>
      </c>
      <c r="B503" s="61">
        <v>455</v>
      </c>
      <c r="C503" s="62" t="s">
        <v>4</v>
      </c>
      <c r="D503" s="62" t="s">
        <v>8</v>
      </c>
    </row>
    <row r="504" spans="1:4" ht="18" customHeight="1">
      <c r="A504" s="11">
        <v>43818</v>
      </c>
      <c r="B504" s="61">
        <v>11462.16</v>
      </c>
      <c r="C504" s="62" t="s">
        <v>4</v>
      </c>
      <c r="D504" s="62" t="s">
        <v>3</v>
      </c>
    </row>
    <row r="505" spans="1:4" ht="18" customHeight="1">
      <c r="A505" s="11">
        <v>43819</v>
      </c>
      <c r="B505" s="61">
        <v>1962</v>
      </c>
      <c r="C505" s="62" t="s">
        <v>4</v>
      </c>
      <c r="D505" s="12" t="s">
        <v>5</v>
      </c>
    </row>
    <row r="506" spans="1:4" ht="18" customHeight="1">
      <c r="A506" s="11">
        <v>43819</v>
      </c>
      <c r="B506" s="61">
        <v>180</v>
      </c>
      <c r="C506" s="62" t="s">
        <v>4</v>
      </c>
      <c r="D506" s="12" t="s">
        <v>7</v>
      </c>
    </row>
    <row r="507" spans="1:4" ht="18" customHeight="1">
      <c r="A507" s="11">
        <v>43819</v>
      </c>
      <c r="B507" s="61">
        <v>8506.15</v>
      </c>
      <c r="C507" s="62" t="s">
        <v>4</v>
      </c>
      <c r="D507" s="62" t="s">
        <v>3</v>
      </c>
    </row>
    <row r="508" spans="1:4" ht="18" customHeight="1">
      <c r="A508" s="11">
        <v>43820</v>
      </c>
      <c r="B508" s="61">
        <v>4895</v>
      </c>
      <c r="C508" s="62" t="s">
        <v>4</v>
      </c>
      <c r="D508" s="12" t="s">
        <v>5</v>
      </c>
    </row>
    <row r="509" spans="1:4" ht="18" customHeight="1">
      <c r="A509" s="11">
        <v>43821</v>
      </c>
      <c r="B509" s="61">
        <v>26987.1</v>
      </c>
      <c r="C509" s="62" t="s">
        <v>4</v>
      </c>
      <c r="D509" s="12" t="s">
        <v>5</v>
      </c>
    </row>
    <row r="510" spans="1:4" ht="18" customHeight="1">
      <c r="A510" s="11">
        <v>43822</v>
      </c>
      <c r="B510" s="61">
        <v>13049.69</v>
      </c>
      <c r="C510" s="62" t="s">
        <v>4</v>
      </c>
      <c r="D510" s="62" t="s">
        <v>3</v>
      </c>
    </row>
    <row r="511" spans="1:4" ht="18" customHeight="1">
      <c r="A511" s="11">
        <v>43822</v>
      </c>
      <c r="B511" s="61">
        <v>1469.85</v>
      </c>
      <c r="C511" s="62" t="s">
        <v>4</v>
      </c>
      <c r="D511" s="62" t="s">
        <v>3</v>
      </c>
    </row>
    <row r="512" spans="1:4" ht="18" customHeight="1">
      <c r="A512" s="11">
        <v>43822</v>
      </c>
      <c r="B512" s="61">
        <v>28839.48</v>
      </c>
      <c r="C512" s="62" t="s">
        <v>4</v>
      </c>
      <c r="D512" s="62" t="s">
        <v>3</v>
      </c>
    </row>
    <row r="513" spans="1:4" ht="18" customHeight="1">
      <c r="A513" s="11">
        <v>43822</v>
      </c>
      <c r="B513" s="61">
        <v>1000</v>
      </c>
      <c r="C513" s="62" t="s">
        <v>4</v>
      </c>
      <c r="D513" s="62" t="s">
        <v>8</v>
      </c>
    </row>
    <row r="514" spans="1:4" ht="18" customHeight="1">
      <c r="A514" s="11">
        <v>43823</v>
      </c>
      <c r="B514" s="61">
        <v>280</v>
      </c>
      <c r="C514" s="62" t="s">
        <v>4</v>
      </c>
      <c r="D514" s="12" t="s">
        <v>5</v>
      </c>
    </row>
    <row r="515" spans="1:4" ht="18" customHeight="1">
      <c r="A515" s="11">
        <v>43823</v>
      </c>
      <c r="B515" s="61">
        <v>11184.88</v>
      </c>
      <c r="C515" s="62" t="s">
        <v>4</v>
      </c>
      <c r="D515" s="62" t="s">
        <v>3</v>
      </c>
    </row>
    <row r="516" spans="1:4" ht="18" customHeight="1">
      <c r="A516" s="11">
        <v>43824</v>
      </c>
      <c r="B516" s="61">
        <v>3282.24</v>
      </c>
      <c r="C516" s="62" t="s">
        <v>4</v>
      </c>
      <c r="D516" s="62" t="s">
        <v>3</v>
      </c>
    </row>
    <row r="517" spans="1:4" ht="18" customHeight="1">
      <c r="A517" s="11">
        <v>43825</v>
      </c>
      <c r="B517" s="61">
        <v>9312.07</v>
      </c>
      <c r="C517" s="62" t="s">
        <v>4</v>
      </c>
      <c r="D517" s="62" t="s">
        <v>3</v>
      </c>
    </row>
    <row r="518" spans="1:4" ht="18" customHeight="1">
      <c r="A518" s="11">
        <v>43825</v>
      </c>
      <c r="B518" s="61">
        <v>350</v>
      </c>
      <c r="C518" s="62" t="s">
        <v>4</v>
      </c>
      <c r="D518" s="62" t="s">
        <v>8</v>
      </c>
    </row>
    <row r="519" spans="1:4" ht="18" customHeight="1">
      <c r="A519" s="11">
        <v>43826</v>
      </c>
      <c r="B519" s="61">
        <v>14000</v>
      </c>
      <c r="C519" s="62" t="s">
        <v>4</v>
      </c>
      <c r="D519" s="12" t="s">
        <v>7</v>
      </c>
    </row>
    <row r="520" spans="1:4" ht="18" customHeight="1">
      <c r="A520" s="11">
        <v>43826</v>
      </c>
      <c r="B520" s="61">
        <v>1000000</v>
      </c>
      <c r="C520" s="62" t="s">
        <v>2</v>
      </c>
      <c r="D520" s="62" t="s">
        <v>6</v>
      </c>
    </row>
    <row r="521" spans="1:4" ht="18" customHeight="1">
      <c r="A521" s="11">
        <v>43826</v>
      </c>
      <c r="B521" s="61">
        <v>22971.7</v>
      </c>
      <c r="C521" s="62" t="s">
        <v>4</v>
      </c>
      <c r="D521" s="62" t="s">
        <v>3</v>
      </c>
    </row>
    <row r="522" spans="1:4" ht="18" customHeight="1">
      <c r="A522" s="11">
        <v>43828</v>
      </c>
      <c r="B522" s="61">
        <v>48473</v>
      </c>
      <c r="C522" s="62" t="s">
        <v>4</v>
      </c>
      <c r="D522" s="12" t="s">
        <v>5</v>
      </c>
    </row>
    <row r="523" spans="1:4" ht="18" customHeight="1">
      <c r="A523" s="11">
        <v>43828</v>
      </c>
      <c r="B523" s="61">
        <v>6865</v>
      </c>
      <c r="C523" s="62" t="s">
        <v>4</v>
      </c>
      <c r="D523" s="12" t="s">
        <v>5</v>
      </c>
    </row>
    <row r="524" spans="1:4" ht="18" customHeight="1">
      <c r="A524" s="11">
        <v>43829</v>
      </c>
      <c r="B524" s="61">
        <v>15000</v>
      </c>
      <c r="C524" s="62" t="s">
        <v>4</v>
      </c>
      <c r="D524" s="12" t="s">
        <v>5</v>
      </c>
    </row>
    <row r="525" spans="1:4" ht="18" customHeight="1">
      <c r="A525" s="11">
        <v>43829</v>
      </c>
      <c r="B525" s="61">
        <v>980</v>
      </c>
      <c r="C525" s="62" t="s">
        <v>4</v>
      </c>
      <c r="D525" s="12" t="s">
        <v>5</v>
      </c>
    </row>
    <row r="526" spans="1:4" ht="18" customHeight="1">
      <c r="A526" s="11">
        <v>43829</v>
      </c>
      <c r="B526" s="61">
        <v>11401.86</v>
      </c>
      <c r="C526" s="62" t="s">
        <v>4</v>
      </c>
      <c r="D526" s="62" t="s">
        <v>3</v>
      </c>
    </row>
    <row r="527" spans="1:4" ht="18" customHeight="1">
      <c r="A527" s="11">
        <v>43829</v>
      </c>
      <c r="B527" s="61">
        <v>9756.02</v>
      </c>
      <c r="C527" s="62" t="s">
        <v>4</v>
      </c>
      <c r="D527" s="62" t="s">
        <v>3</v>
      </c>
    </row>
    <row r="528" spans="1:4" ht="18" customHeight="1">
      <c r="A528" s="11">
        <v>43829</v>
      </c>
      <c r="B528" s="61">
        <v>10172.98</v>
      </c>
      <c r="C528" s="62" t="s">
        <v>4</v>
      </c>
      <c r="D528" s="62" t="s">
        <v>3</v>
      </c>
    </row>
    <row r="529" spans="1:4" ht="18" customHeight="1">
      <c r="A529" s="11">
        <v>43830</v>
      </c>
      <c r="B529" s="61">
        <v>580</v>
      </c>
      <c r="C529" s="62" t="s">
        <v>4</v>
      </c>
      <c r="D529" s="12" t="s">
        <v>5</v>
      </c>
    </row>
    <row r="530" spans="1:4" ht="18" customHeight="1">
      <c r="A530" s="11">
        <v>43830</v>
      </c>
      <c r="B530" s="61">
        <v>13408.66</v>
      </c>
      <c r="C530" s="62" t="s">
        <v>4</v>
      </c>
      <c r="D530" s="62" t="s">
        <v>3</v>
      </c>
    </row>
    <row r="531" spans="1:4" ht="18" customHeight="1">
      <c r="A531" s="11">
        <v>43830</v>
      </c>
      <c r="B531" s="51">
        <v>500000</v>
      </c>
      <c r="C531" s="62" t="s">
        <v>2</v>
      </c>
      <c r="D531" s="62" t="s">
        <v>1</v>
      </c>
    </row>
    <row r="532" spans="1:4" ht="18" customHeight="1">
      <c r="A532" s="10"/>
      <c r="B532" s="52">
        <f>SUM(B11:B531)</f>
        <v>207217725.93999991</v>
      </c>
      <c r="C532" s="9" t="s">
        <v>0</v>
      </c>
      <c r="D532" s="9"/>
    </row>
    <row r="533" spans="1:4" ht="37.5" customHeight="1">
      <c r="A533" s="8"/>
      <c r="B533" s="53">
        <f>B10+B532-I32+'Учредит.взносы 2019'!B14-'Учредит.взносы 2019'!I26</f>
        <v>82834129.159999892</v>
      </c>
      <c r="C533" s="6" t="s">
        <v>96</v>
      </c>
      <c r="D533" s="6"/>
    </row>
    <row r="534" spans="1:4" ht="24.75" customHeight="1"/>
    <row r="535" spans="1:4" ht="30" customHeight="1"/>
    <row r="537" spans="1:4" ht="28.5" customHeight="1"/>
  </sheetData>
  <mergeCells count="24">
    <mergeCell ref="G22:H22"/>
    <mergeCell ref="G21:H21"/>
    <mergeCell ref="G20:H20"/>
    <mergeCell ref="G29:H29"/>
    <mergeCell ref="G19:H19"/>
    <mergeCell ref="G1:G7"/>
    <mergeCell ref="G9:H10"/>
    <mergeCell ref="I9:I10"/>
    <mergeCell ref="G11:H11"/>
    <mergeCell ref="G12:H12"/>
    <mergeCell ref="G13:H13"/>
    <mergeCell ref="G14:H14"/>
    <mergeCell ref="G15:H15"/>
    <mergeCell ref="G16:H16"/>
    <mergeCell ref="G17:H17"/>
    <mergeCell ref="G18:H18"/>
    <mergeCell ref="G31:H31"/>
    <mergeCell ref="G32:H32"/>
    <mergeCell ref="G24:H24"/>
    <mergeCell ref="G25:H25"/>
    <mergeCell ref="G26:H26"/>
    <mergeCell ref="G27:H27"/>
    <mergeCell ref="G28:H28"/>
    <mergeCell ref="G30:H30"/>
  </mergeCells>
  <pageMargins left="0.45" right="0.45" top="0.5" bottom="0.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C25" sqref="C25"/>
    </sheetView>
  </sheetViews>
  <sheetFormatPr defaultRowHeight="15"/>
  <cols>
    <col min="1" max="1" width="15.42578125" style="59" customWidth="1"/>
    <col min="2" max="2" width="21" style="46" customWidth="1"/>
    <col min="3" max="3" width="35.28515625" style="59" customWidth="1"/>
    <col min="4" max="4" width="40" style="59" customWidth="1"/>
    <col min="5" max="5" width="5.7109375" style="59" customWidth="1"/>
    <col min="6" max="6" width="6" style="59" customWidth="1"/>
    <col min="7" max="7" width="26.42578125" style="59" customWidth="1"/>
    <col min="8" max="8" width="31.5703125" style="59" customWidth="1"/>
    <col min="9" max="9" width="21.7109375" style="59" customWidth="1"/>
    <col min="10" max="10" width="11.42578125" style="59" bestFit="1" customWidth="1"/>
    <col min="11" max="16384" width="9.140625" style="59"/>
  </cols>
  <sheetData>
    <row r="1" spans="1:10">
      <c r="G1" s="3"/>
      <c r="H1" s="3"/>
    </row>
    <row r="2" spans="1:10">
      <c r="G2" s="3"/>
      <c r="H2" s="3"/>
    </row>
    <row r="3" spans="1:10">
      <c r="G3" s="3"/>
      <c r="H3" s="3"/>
    </row>
    <row r="4" spans="1:10" ht="15.75">
      <c r="C4" s="44" t="s">
        <v>73</v>
      </c>
      <c r="G4" s="3"/>
      <c r="H4" s="44" t="s">
        <v>72</v>
      </c>
    </row>
    <row r="5" spans="1:10" ht="15.75">
      <c r="C5" s="44" t="s">
        <v>45</v>
      </c>
      <c r="G5" s="3"/>
      <c r="H5" s="44" t="s">
        <v>45</v>
      </c>
    </row>
    <row r="6" spans="1:10">
      <c r="G6" s="3"/>
    </row>
    <row r="7" spans="1:10" ht="15.75">
      <c r="C7" s="44"/>
      <c r="D7" s="50"/>
      <c r="G7" s="3"/>
      <c r="H7" s="3"/>
      <c r="I7" s="44"/>
    </row>
    <row r="8" spans="1:10">
      <c r="G8" s="3"/>
      <c r="H8" s="3"/>
    </row>
    <row r="9" spans="1:10" ht="28.5" customHeight="1">
      <c r="A9" s="48" t="s">
        <v>44</v>
      </c>
      <c r="B9" s="49" t="s">
        <v>43</v>
      </c>
      <c r="C9" s="48" t="s">
        <v>42</v>
      </c>
      <c r="D9" s="48" t="s">
        <v>71</v>
      </c>
      <c r="G9" s="88" t="s">
        <v>70</v>
      </c>
      <c r="H9" s="89"/>
      <c r="I9" s="28" t="s">
        <v>39</v>
      </c>
    </row>
    <row r="10" spans="1:10" ht="28.5" customHeight="1">
      <c r="A10" s="90" t="s">
        <v>69</v>
      </c>
      <c r="B10" s="93">
        <f>14555635</f>
        <v>14555635</v>
      </c>
      <c r="C10" s="96" t="s">
        <v>68</v>
      </c>
      <c r="D10" s="30" t="s">
        <v>67</v>
      </c>
      <c r="G10" s="73" t="s">
        <v>66</v>
      </c>
      <c r="H10" s="74"/>
      <c r="I10" s="14">
        <v>10302656.220000001</v>
      </c>
    </row>
    <row r="11" spans="1:10">
      <c r="A11" s="91"/>
      <c r="B11" s="94"/>
      <c r="C11" s="97"/>
      <c r="D11" s="30" t="s">
        <v>61</v>
      </c>
      <c r="G11" s="73" t="s">
        <v>64</v>
      </c>
      <c r="H11" s="74"/>
      <c r="I11" s="14">
        <f>3395990.62-14000-6664-31198+200</f>
        <v>3344328.62</v>
      </c>
    </row>
    <row r="12" spans="1:10">
      <c r="A12" s="91"/>
      <c r="B12" s="94"/>
      <c r="C12" s="97"/>
      <c r="D12" s="30" t="s">
        <v>63</v>
      </c>
      <c r="G12" s="73" t="s">
        <v>62</v>
      </c>
      <c r="H12" s="74"/>
      <c r="I12" s="14">
        <f>15755+1985+8250+8200+13895+1480+3970+1985+3970+4280</f>
        <v>63770</v>
      </c>
    </row>
    <row r="13" spans="1:10">
      <c r="A13" s="92"/>
      <c r="B13" s="95"/>
      <c r="C13" s="98"/>
      <c r="D13" s="30" t="s">
        <v>65</v>
      </c>
      <c r="G13" s="73" t="s">
        <v>60</v>
      </c>
      <c r="H13" s="74"/>
      <c r="I13" s="14">
        <f>57120+36960+3360</f>
        <v>97440</v>
      </c>
    </row>
    <row r="14" spans="1:10" ht="21.75" customHeight="1">
      <c r="A14" s="55" t="s">
        <v>0</v>
      </c>
      <c r="B14" s="56">
        <f>SUM(B10:B13)</f>
        <v>14555635</v>
      </c>
      <c r="C14" s="54"/>
      <c r="D14" s="57"/>
      <c r="G14" s="73" t="s">
        <v>59</v>
      </c>
      <c r="H14" s="74"/>
      <c r="I14" s="14">
        <f>8600+685+1900+23620+1600+4000+1540+6480+440+220+550+4000+3800+700+700+6300-6480</f>
        <v>58655</v>
      </c>
      <c r="J14" s="3"/>
    </row>
    <row r="15" spans="1:10">
      <c r="G15" s="73" t="s">
        <v>58</v>
      </c>
      <c r="H15" s="74"/>
      <c r="I15" s="14">
        <v>117300</v>
      </c>
    </row>
    <row r="16" spans="1:10">
      <c r="G16" s="73" t="s">
        <v>57</v>
      </c>
      <c r="H16" s="74"/>
      <c r="I16" s="14">
        <v>28284</v>
      </c>
    </row>
    <row r="17" spans="2:9">
      <c r="B17" s="46" t="s">
        <v>97</v>
      </c>
      <c r="G17" s="73" t="s">
        <v>56</v>
      </c>
      <c r="H17" s="74"/>
      <c r="I17" s="14">
        <f>50637.42+4543.26</f>
        <v>55180.68</v>
      </c>
    </row>
    <row r="18" spans="2:9">
      <c r="G18" s="73" t="s">
        <v>55</v>
      </c>
      <c r="H18" s="74"/>
      <c r="I18" s="14">
        <f>10500+24500+50000+18710+39890+19620</f>
        <v>163220</v>
      </c>
    </row>
    <row r="19" spans="2:9">
      <c r="G19" s="64" t="s">
        <v>54</v>
      </c>
      <c r="H19" s="65"/>
      <c r="I19" s="63">
        <f>250000+250000+2600+2600</f>
        <v>505200</v>
      </c>
    </row>
    <row r="20" spans="2:9" ht="28.5" customHeight="1">
      <c r="G20" s="73" t="s">
        <v>53</v>
      </c>
      <c r="H20" s="74"/>
      <c r="I20" s="14">
        <f>1000+1000+2800+4500+900+4500+2600+1800+8200</f>
        <v>27300</v>
      </c>
    </row>
    <row r="21" spans="2:9">
      <c r="G21" s="73" t="s">
        <v>52</v>
      </c>
      <c r="H21" s="74"/>
      <c r="I21" s="14">
        <v>110000</v>
      </c>
    </row>
    <row r="22" spans="2:9">
      <c r="G22" s="73" t="s">
        <v>51</v>
      </c>
      <c r="H22" s="74"/>
      <c r="I22" s="14">
        <f>15360+15470+15075+15730+15130</f>
        <v>76765</v>
      </c>
    </row>
    <row r="23" spans="2:9">
      <c r="G23" s="73" t="s">
        <v>50</v>
      </c>
      <c r="H23" s="74"/>
      <c r="I23" s="14">
        <f>2000+26400+42400+12200+22376</f>
        <v>105376</v>
      </c>
    </row>
    <row r="24" spans="2:9">
      <c r="G24" s="73" t="s">
        <v>49</v>
      </c>
      <c r="H24" s="74"/>
      <c r="I24" s="14">
        <f>54274+60157-28809+84033</f>
        <v>169655</v>
      </c>
    </row>
    <row r="25" spans="2:9">
      <c r="G25" s="73" t="s">
        <v>48</v>
      </c>
      <c r="H25" s="74"/>
      <c r="I25" s="14">
        <f>15150+15000</f>
        <v>30150</v>
      </c>
    </row>
    <row r="26" spans="2:9">
      <c r="G26" s="87" t="s">
        <v>0</v>
      </c>
      <c r="H26" s="87"/>
      <c r="I26" s="47">
        <f>SUM(I10:I25)</f>
        <v>15255280.52</v>
      </c>
    </row>
    <row r="27" spans="2:9" ht="29.25" customHeight="1"/>
    <row r="28" spans="2:9">
      <c r="I28" s="3"/>
    </row>
    <row r="29" spans="2:9">
      <c r="I29" s="3"/>
    </row>
    <row r="30" spans="2:9">
      <c r="I30" s="3"/>
    </row>
    <row r="31" spans="2:9">
      <c r="I31" s="3"/>
    </row>
  </sheetData>
  <mergeCells count="21">
    <mergeCell ref="G19:H19"/>
    <mergeCell ref="G9:H9"/>
    <mergeCell ref="A10:A13"/>
    <mergeCell ref="B10:B13"/>
    <mergeCell ref="C10:C13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6:H26"/>
    <mergeCell ref="G20:H20"/>
    <mergeCell ref="G21:H21"/>
    <mergeCell ref="G22:H22"/>
    <mergeCell ref="G23:H23"/>
    <mergeCell ref="G24:H24"/>
    <mergeCell ref="G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Поступл. и расх 2019</vt:lpstr>
      <vt:lpstr>Учредит.взносы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User</cp:lastModifiedBy>
  <dcterms:created xsi:type="dcterms:W3CDTF">2020-04-14T06:50:35Z</dcterms:created>
  <dcterms:modified xsi:type="dcterms:W3CDTF">2020-05-19T06:15:26Z</dcterms:modified>
</cp:coreProperties>
</file>